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Dec 2021 [Y_E]\"/>
    </mc:Choice>
  </mc:AlternateContent>
  <xr:revisionPtr revIDLastSave="0" documentId="13_ncr:1_{D82090CD-D4AF-4D20-AF01-988F69F3C154}" xr6:coauthVersionLast="46" xr6:coauthVersionMax="46" xr10:uidLastSave="{00000000-0000-0000-0000-000000000000}"/>
  <bookViews>
    <workbookView xWindow="-120" yWindow="-120" windowWidth="21840" windowHeight="13140" tabRatio="794" activeTab="4" xr2:uid="{00000000-000D-0000-FFFF-FFFF00000000}"/>
  </bookViews>
  <sheets>
    <sheet name="BS 5-7" sheetId="8" r:id="rId1"/>
    <sheet name="PL8" sheetId="9" r:id="rId2"/>
    <sheet name="EQ_Conso9" sheetId="10" r:id="rId3"/>
    <sheet name="EQ_Comp10" sheetId="11" r:id="rId4"/>
    <sheet name="CF11-12" sheetId="7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" hidden="1">'[1]1999cf'!#REF!</definedName>
    <definedName name="_????" hidden="1">#REF!</definedName>
    <definedName name="__" hidden="1">'[1]1999cf'!#REF!</definedName>
    <definedName name="__????" hidden="1">#REF!</definedName>
    <definedName name="___" hidden="1">'[1]1999cf'!#REF!</definedName>
    <definedName name="___????" hidden="1">#REF!</definedName>
    <definedName name="____" hidden="1">'[1]1999cf'!#REF!</definedName>
    <definedName name="_____" hidden="1">'[1]1999cf'!#REF!</definedName>
    <definedName name="______" hidden="1">'[1]1999cf'!#REF!</definedName>
    <definedName name="__1_" hidden="1">#REF!</definedName>
    <definedName name="__123Graph_B" hidden="1">[2]LRA!#REF!</definedName>
    <definedName name="__123Graph_C" hidden="1">'[3]1999cf'!#REF!</definedName>
    <definedName name="__123Graph_D" hidden="1">[4]FR!#REF!</definedName>
    <definedName name="__123Graph_E" hidden="1">[2]LRA!#REF!</definedName>
    <definedName name="__123Graph_F" hidden="1">[2]LRA!#REF!</definedName>
    <definedName name="__2_" hidden="1">#REF!</definedName>
    <definedName name="_1_" hidden="1">#REF!</definedName>
    <definedName name="_2_" hidden="1">#REF!</definedName>
    <definedName name="_2_????" hidden="1">#REF!</definedName>
    <definedName name="_3_" hidden="1">#REF!</definedName>
    <definedName name="_4_" hidden="1">#REF!</definedName>
    <definedName name="_7_????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" localSheetId="1" hidden="1">{"'Sheet1'!$A$1:$Y$6"}</definedName>
    <definedName name="aa" hidden="1">{"'Sheet1'!$A$1:$Y$6"}</definedName>
    <definedName name="abbagagbrbagr" hidden="1">#REF!</definedName>
    <definedName name="abwgargv" hidden="1">#REF!</definedName>
    <definedName name="acf" hidden="1">#REF!</definedName>
    <definedName name="acQF" hidden="1">#REF!</definedName>
    <definedName name="acrgl" hidden="1">#REF!</definedName>
    <definedName name="advdsad" hidden="1">#REF!</definedName>
    <definedName name="aebtra" hidden="1">#REF!</definedName>
    <definedName name="aefca" hidden="1">#REF!</definedName>
    <definedName name="aegc" hidden="1">#REF!</definedName>
    <definedName name="aevff" hidden="1">#REF!</definedName>
    <definedName name="afceafc" hidden="1">#REF!</definedName>
    <definedName name="afwe" hidden="1">#REF!</definedName>
    <definedName name="afxca" hidden="1">#REF!</definedName>
    <definedName name="agec" hidden="1">#REF!</definedName>
    <definedName name="agevvgrva" hidden="1">#REF!</definedName>
    <definedName name="agraf" hidden="1">#REF!</definedName>
    <definedName name="aqbse" hidden="1">#REF!</definedName>
    <definedName name="arggrgsa" hidden="1">#REF!</definedName>
    <definedName name="arvav" hidden="1">#REF!</definedName>
    <definedName name="ascz" hidden="1">#REF!</definedName>
    <definedName name="asfdd" hidden="1">#REF!</definedName>
    <definedName name="asfsa" hidden="1">#REF!</definedName>
    <definedName name="asgc" hidden="1">#REF!</definedName>
    <definedName name="asvdavds" hidden="1">#REF!</definedName>
    <definedName name="atbab" hidden="1">#REF!</definedName>
    <definedName name="AuraStyleDefaultsReset" hidden="1">#N/A</definedName>
    <definedName name="ava" hidden="1">#REF!</definedName>
    <definedName name="avave" hidden="1">#REF!</definedName>
    <definedName name="AVd" hidden="1">#REF!</definedName>
    <definedName name="avege" hidden="1">#REF!</definedName>
    <definedName name="avestgev" hidden="1">#REF!</definedName>
    <definedName name="avrgza" hidden="1">#REF!</definedName>
    <definedName name="awfcawe" hidden="1">#REF!</definedName>
    <definedName name="awv" hidden="1">#REF!</definedName>
    <definedName name="azcf" hidden="1">#REF!</definedName>
    <definedName name="bae" hidden="1">#REF!</definedName>
    <definedName name="baera" hidden="1">#REF!</definedName>
    <definedName name="bagfarg" hidden="1">#REF!</definedName>
    <definedName name="bbbdgs" hidden="1">#REF!</definedName>
    <definedName name="bbs" hidden="1">#REF!</definedName>
    <definedName name="bdfz" hidden="1">#REF!</definedName>
    <definedName name="bdfzb" hidden="1">#REF!</definedName>
    <definedName name="bdxdb" hidden="1">#REF!</definedName>
    <definedName name="bdxz" hidden="1">#REF!</definedName>
    <definedName name="ｂｄｚ" hidden="1">#REF!</definedName>
    <definedName name="beaargvagavgr" hidden="1">#REF!</definedName>
    <definedName name="bebabr" hidden="1">#REF!</definedName>
    <definedName name="bessbg" hidden="1">#REF!</definedName>
    <definedName name="BEW" hidden="1">#REF!</definedName>
    <definedName name="bf" hidden="1">#REF!</definedName>
    <definedName name="bfd" hidden="1">#REF!</definedName>
    <definedName name="bfdf" hidden="1">#REF!</definedName>
    <definedName name="bfdzvd" hidden="1">#REF!</definedName>
    <definedName name="bfv" hidden="1">#REF!</definedName>
    <definedName name="bgaaV" hidden="1">#REF!</definedName>
    <definedName name="bgafzdgb" hidden="1">#REF!</definedName>
    <definedName name="bggr" hidden="1">#REF!</definedName>
    <definedName name="bgsegagr" hidden="1">#REF!</definedName>
    <definedName name="bgstrh" hidden="1">#REF!</definedName>
    <definedName name="bgzegrbz" hidden="1">#REF!</definedName>
    <definedName name="bhtrsdbsh" hidden="1">#REF!</definedName>
    <definedName name="bsbsgrg" hidden="1">#REF!</definedName>
    <definedName name="bsesbgr" hidden="1">#REF!</definedName>
    <definedName name="bsg" hidden="1">#REF!</definedName>
    <definedName name="bsgbsa" hidden="1">#REF!</definedName>
    <definedName name="bsgzdf" hidden="1">#REF!</definedName>
    <definedName name="bsrn" hidden="1">#REF!</definedName>
    <definedName name="btsbats" hidden="1">#REF!</definedName>
    <definedName name="btwsb" hidden="1">#REF!</definedName>
    <definedName name="bvqa4t" hidden="1">#REF!</definedName>
    <definedName name="bwsae" hidden="1">#REF!</definedName>
    <definedName name="bxhz" hidden="1">#REF!</definedName>
    <definedName name="bzbz" hidden="1">#REF!</definedName>
    <definedName name="bzd" hidden="1">#REF!</definedName>
    <definedName name="bzz" hidden="1">#REF!</definedName>
    <definedName name="bzzbd" hidden="1">#REF!</definedName>
    <definedName name="Cashflow" localSheetId="1" hidden="1">{"'Sheet1'!$L$16"}</definedName>
    <definedName name="Cashflow" hidden="1">{"'Sheet1'!$L$16"}</definedName>
    <definedName name="cced" hidden="1">#REF!</definedName>
    <definedName name="cdyn" hidden="1">#REF!</definedName>
    <definedName name="CFAF" hidden="1">#REF!</definedName>
    <definedName name="cfaｆヴぇ" hidden="1">#REF!</definedName>
    <definedName name="CFea" hidden="1">#REF!</definedName>
    <definedName name="cfgnngf" hidden="1">#REF!</definedName>
    <definedName name="cgase" hidden="1">#REF!</definedName>
    <definedName name="chanin" localSheetId="3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SHFLOW" localSheetId="1" hidden="1">{"'Sheet1'!$L$16"}</definedName>
    <definedName name="CHASHFLOW" hidden="1">{"'Sheet1'!$L$16"}</definedName>
    <definedName name="cmhch" hidden="1">#REF!</definedName>
    <definedName name="CNHF" hidden="1">#REF!</definedName>
    <definedName name="cyjun" hidden="1">#REF!</definedName>
    <definedName name="ｃふぇE" hidden="1">#REF!</definedName>
    <definedName name="dbedbzd" hidden="1">#REF!</definedName>
    <definedName name="dbht" hidden="1">#REF!</definedName>
    <definedName name="ｄｂｘｂｄ" hidden="1">#REF!</definedName>
    <definedName name="ddfe" hidden="1">#REF!</definedName>
    <definedName name="ｄｄｘ" hidden="1">#REF!</definedName>
    <definedName name="deccdqw" hidden="1">#REF!</definedName>
    <definedName name="dfsd" hidden="1">#REF!</definedName>
    <definedName name="dftfd" hidden="1">#REF!</definedName>
    <definedName name="dgdf" hidden="1">#REF!</definedName>
    <definedName name="dgf" hidden="1">#REF!</definedName>
    <definedName name="dhgdf" hidden="1">#REF!</definedName>
    <definedName name="dhndf" hidden="1">#REF!</definedName>
    <definedName name="dhxb" hidden="1">#REF!</definedName>
    <definedName name="ｄｊｈｓｔｎ" hidden="1">#REF!</definedName>
    <definedName name="dkudu" hidden="1">#REF!</definedName>
    <definedName name="dncnxcgf" hidden="1">#REF!</definedName>
    <definedName name="dnhy" hidden="1">#REF!</definedName>
    <definedName name="dnt" hidden="1">#REF!</definedName>
    <definedName name="dntdr" hidden="1">#REF!</definedName>
    <definedName name="ｄqc" hidden="1">#REF!</definedName>
    <definedName name="dssdgvbcx" hidden="1">#REF!</definedName>
    <definedName name="dtyj" hidden="1">#REF!</definedName>
    <definedName name="dxg" hidden="1">#REF!</definedName>
    <definedName name="dzgf" hidden="1">#REF!</definedName>
    <definedName name="dzss" hidden="1">#REF!</definedName>
    <definedName name="easrzzfd" hidden="1">#REF!</definedName>
    <definedName name="eee" hidden="1">#REF!</definedName>
    <definedName name="ergsa" hidden="1">#REF!</definedName>
    <definedName name="esethsh" hidden="1">#REF!</definedName>
    <definedName name="etsyvwsa" hidden="1">#REF!</definedName>
    <definedName name="etyu" hidden="1">#REF!</definedName>
    <definedName name="ewf" hidden="1">#REF!</definedName>
    <definedName name="ezabgazg" hidden="1">#REF!</definedName>
    <definedName name="faevev" hidden="1">#REF!</definedName>
    <definedName name="faewcf" hidden="1">#REF!</definedName>
    <definedName name="fav" hidden="1">#REF!</definedName>
    <definedName name="fawe" hidden="1">#REF!</definedName>
    <definedName name="FAWF" hidden="1">#REF!</definedName>
    <definedName name="fbg" hidden="1">#REF!</definedName>
    <definedName name="fcdfn" hidden="1">#REF!</definedName>
    <definedName name="fdf" hidden="1">#REF!</definedName>
    <definedName name="fdh" hidden="1">#REF!</definedName>
    <definedName name="fdzz" hidden="1">#REF!</definedName>
    <definedName name="ff" hidden="1">#REF!</definedName>
    <definedName name="fgafv" hidden="1">#REF!</definedName>
    <definedName name="fggbd" hidden="1">#REF!</definedName>
    <definedName name="ｆｇｓ" hidden="1">#REF!</definedName>
    <definedName name="fhj" hidden="1">#REF!</definedName>
    <definedName name="ｆｉｌｌ" hidden="1">#REF!</definedName>
    <definedName name="fj" hidden="1">#REF!</definedName>
    <definedName name="fjcf" hidden="1">#REF!</definedName>
    <definedName name="fjfjfj" hidden="1">#REF!</definedName>
    <definedName name="fjhyg" hidden="1">#REF!</definedName>
    <definedName name="fmdhnt" hidden="1">#REF!</definedName>
    <definedName name="fmfn" hidden="1">#REF!</definedName>
    <definedName name="fmuf" hidden="1">#REF!</definedName>
    <definedName name="fsdsd" hidden="1">#REF!</definedName>
    <definedName name="ｆｓだｆ" hidden="1">#REF!</definedName>
    <definedName name="ftnhny" hidden="1">#REF!</definedName>
    <definedName name="fvase" hidden="1">#REF!</definedName>
    <definedName name="fvDfvF" hidden="1">#REF!</definedName>
    <definedName name="fvfa" hidden="1">#REF!</definedName>
    <definedName name="fvmfcu" hidden="1">#REF!</definedName>
    <definedName name="fvwa" hidden="1">#REF!</definedName>
    <definedName name="fvwvwfe" hidden="1">#REF!</definedName>
    <definedName name="fvyut" hidden="1">#REF!</definedName>
    <definedName name="ｆｖさえ" hidden="1">#REF!</definedName>
    <definedName name="fweafc" hidden="1">#REF!</definedName>
    <definedName name="fxb" hidden="1">#REF!</definedName>
    <definedName name="fyjfj" hidden="1">#REF!</definedName>
    <definedName name="FZFZD" hidden="1">#REF!</definedName>
    <definedName name="ｆっふぁｗc" hidden="1">#REF!</definedName>
    <definedName name="gaa" hidden="1">#REF!</definedName>
    <definedName name="gabrfv" hidden="1">#REF!</definedName>
    <definedName name="gaecz" hidden="1">#REF!</definedName>
    <definedName name="gaev" hidden="1">#REF!</definedName>
    <definedName name="garrvv" hidden="1">#REF!</definedName>
    <definedName name="gbaazgb" hidden="1">#REF!</definedName>
    <definedName name="gbargv" hidden="1">#REF!</definedName>
    <definedName name="gbd" hidden="1">#REF!</definedName>
    <definedName name="gbsagvbegsavb" hidden="1">#REF!</definedName>
    <definedName name="gbsgasve" hidden="1">#REF!</definedName>
    <definedName name="gbsxxbg" hidden="1">#REF!</definedName>
    <definedName name="gbvasvSF" hidden="1">#REF!</definedName>
    <definedName name="gbzagb" hidden="1">#REF!</definedName>
    <definedName name="gbzggzr" hidden="1">#REF!</definedName>
    <definedName name="gds" hidden="1">#REF!</definedName>
    <definedName name="gear" hidden="1">#REF!</definedName>
    <definedName name="gfd" hidden="1">#REF!</definedName>
    <definedName name="ｇｆｆ" hidden="1">#REF!</definedName>
    <definedName name="GFFD" hidden="1">#REF!</definedName>
    <definedName name="gfgh" hidden="1">#REF!</definedName>
    <definedName name="gfvvFE" hidden="1">#REF!</definedName>
    <definedName name="ｇｆｚｄ" hidden="1">#REF!</definedName>
    <definedName name="ggrgra" hidden="1">#REF!</definedName>
    <definedName name="GHDZDXG" hidden="1">#REF!</definedName>
    <definedName name="ghestgag" hidden="1">#REF!</definedName>
    <definedName name="ghsshbt" hidden="1">#REF!</definedName>
    <definedName name="gkuku" hidden="1">#REF!</definedName>
    <definedName name="gnfgxnf" hidden="1">#REF!</definedName>
    <definedName name="grbs" hidden="1">#REF!</definedName>
    <definedName name="grsagr" hidden="1">#REF!</definedName>
    <definedName name="grza" hidden="1">#REF!</definedName>
    <definedName name="grzgf" hidden="1">#REF!</definedName>
    <definedName name="gsbbsg" hidden="1">#REF!</definedName>
    <definedName name="gsbsv" hidden="1">#REF!</definedName>
    <definedName name="gsgfg" hidden="1">#REF!</definedName>
    <definedName name="GTFX" hidden="1">#REF!</definedName>
    <definedName name="GV" hidden="1">#REF!</definedName>
    <definedName name="gva" hidden="1">#REF!</definedName>
    <definedName name="gvfgva" hidden="1">#REF!</definedName>
    <definedName name="gvsf" hidden="1">#REF!</definedName>
    <definedName name="gvzs" hidden="1">#REF!</definedName>
    <definedName name="ｇｚｃ" hidden="1">#REF!</definedName>
    <definedName name="gzd" hidden="1">#REF!</definedName>
    <definedName name="GZFZ" hidden="1">#REF!</definedName>
    <definedName name="gzgzsgn" hidden="1">#REF!</definedName>
    <definedName name="gzsrgng" hidden="1">#REF!</definedName>
    <definedName name="ｇふぁ" hidden="1">#REF!</definedName>
    <definedName name="h" localSheetId="1" hidden="1">{"'Sheet1'!$L$16"}</definedName>
    <definedName name="h" hidden="1">{"'Sheet1'!$L$16"}</definedName>
    <definedName name="hay" localSheetId="1" hidden="1">{"'Sheet1'!$L$16"}</definedName>
    <definedName name="hay" hidden="1">{"'Sheet1'!$L$16"}</definedName>
    <definedName name="hb" hidden="1">#REF!</definedName>
    <definedName name="hbb" hidden="1">#REF!</definedName>
    <definedName name="hbhhbd" hidden="1">#REF!</definedName>
    <definedName name="hbsxt" hidden="1">#REF!</definedName>
    <definedName name="ｈｃｖ" hidden="1">#REF!</definedName>
    <definedName name="hdhhgd" hidden="1">#REF!</definedName>
    <definedName name="hey" localSheetId="1" hidden="1">{"'Sheet1'!$L$16"}</definedName>
    <definedName name="hey" hidden="1">{"'Sheet1'!$L$16"}</definedName>
    <definedName name="hezth" hidden="1">#REF!</definedName>
    <definedName name="hfxgdt" hidden="1">#REF!</definedName>
    <definedName name="hgfz" hidden="1">#REF!</definedName>
    <definedName name="hgn" hidden="1">#REF!</definedName>
    <definedName name="hgs" hidden="1">#REF!</definedName>
    <definedName name="hgts" hidden="1">#REF!</definedName>
    <definedName name="hhhh" hidden="1">#REF!</definedName>
    <definedName name="hhxzg" hidden="1">#REF!</definedName>
    <definedName name="ｈｍｇｍｃｃｇｆ" hidden="1">#REF!</definedName>
    <definedName name="hnddhntr" hidden="1">#REF!</definedName>
    <definedName name="HNMZ" hidden="1">#REF!</definedName>
    <definedName name="hnsn" hidden="1">#REF!</definedName>
    <definedName name="hnsrtnn" hidden="1">#REF!</definedName>
    <definedName name="hnsxhsx" hidden="1">#REF!</definedName>
    <definedName name="hntsx" hidden="1">#REF!</definedName>
    <definedName name="hnwstrb" hidden="1">#REF!</definedName>
    <definedName name="hnxbzdx" hidden="1">#REF!</definedName>
    <definedName name="hrhh" hidden="1">#REF!</definedName>
    <definedName name="hrrshsrht" hidden="1">#REF!</definedName>
    <definedName name="hrt" hidden="1">#REF!</definedName>
    <definedName name="hrttrshshtr" hidden="1">#REF!</definedName>
    <definedName name="hsbtrz" hidden="1">#REF!</definedName>
    <definedName name="hsgsg" hidden="1">#REF!</definedName>
    <definedName name="hsrt" hidden="1">#REF!</definedName>
    <definedName name="hstb" hidden="1">#REF!</definedName>
    <definedName name="hstbga" hidden="1">#REF!</definedName>
    <definedName name="hsxbh" hidden="1">#REF!</definedName>
    <definedName name="htbstrh" hidden="1">#REF!</definedName>
    <definedName name="htbzr" hidden="1">#REF!</definedName>
    <definedName name="hthbsx" hidden="1">#REF!</definedName>
    <definedName name="HTML_CodePage" hidden="1">874</definedName>
    <definedName name="HTML_Control" localSheetId="1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tsrhstr" hidden="1">#REF!</definedName>
    <definedName name="htssrthsh" hidden="1">#REF!</definedName>
    <definedName name="huy" localSheetId="1" hidden="1">{"'Sheet1'!$L$16"}</definedName>
    <definedName name="huy" hidden="1">{"'Sheet1'!$L$16"}</definedName>
    <definedName name="hva" hidden="1">#REF!</definedName>
    <definedName name="hxgth" hidden="1">#REF!</definedName>
    <definedName name="hxjufsxb" hidden="1">#REF!</definedName>
    <definedName name="hxxfdn" hidden="1">#REF!</definedName>
    <definedName name="ｈんｍｃｈｇ" hidden="1">#REF!</definedName>
    <definedName name="ｈんｔｒｓ" hidden="1">#REF!</definedName>
    <definedName name="ibubklhu" hidden="1">#REF!</definedName>
    <definedName name="ifgu" hidden="1">#REF!</definedName>
    <definedName name="iguik" hidden="1">#REF!</definedName>
    <definedName name="ikggki" hidden="1">#REF!</definedName>
    <definedName name="ikvhaefgv" hidden="1">#REF!</definedName>
    <definedName name="IND" hidden="1">#REF!</definedName>
    <definedName name="J" localSheetId="1" hidden="1">{"'Sheet1'!$A$1:$Y$6"}</definedName>
    <definedName name="J" hidden="1">{"'Sheet1'!$A$1:$Y$6"}</definedName>
    <definedName name="jchg" hidden="1">#REF!</definedName>
    <definedName name="jcn" hidden="1">#REF!</definedName>
    <definedName name="ｊｃんｘ" hidden="1">#REF!</definedName>
    <definedName name="jdfh" hidden="1">#REF!</definedName>
    <definedName name="jdjfdjg" hidden="1">#REF!</definedName>
    <definedName name="jdnf" hidden="1">#REF!</definedName>
    <definedName name="jdsxhb" hidden="1">#REF!</definedName>
    <definedName name="jdyjdd" hidden="1">#REF!</definedName>
    <definedName name="jdyt" hidden="1">#REF!</definedName>
    <definedName name="jfc" hidden="1">#REF!</definedName>
    <definedName name="jfcxc" hidden="1">#REF!</definedName>
    <definedName name="jff" hidden="1">#REF!</definedName>
    <definedName name="jffj" hidden="1">#REF!</definedName>
    <definedName name="jfyu" hidden="1">#REF!</definedName>
    <definedName name="jhdj" hidden="1">#REF!</definedName>
    <definedName name="jhdjfh" hidden="1">#REF!</definedName>
    <definedName name="jhyrsdh" hidden="1">#REF!</definedName>
    <definedName name="jky" hidden="1">#REF!</definedName>
    <definedName name="jmgcc" hidden="1">#REF!</definedName>
    <definedName name="JMGCG" hidden="1">#REF!</definedName>
    <definedName name="jmndydb" hidden="1">#REF!</definedName>
    <definedName name="jmtdyjnxd" hidden="1">#REF!</definedName>
    <definedName name="jndcxnh" hidden="1">#REF!</definedName>
    <definedName name="jndhj" hidden="1">#REF!</definedName>
    <definedName name="jndnsxth" hidden="1">#REF!</definedName>
    <definedName name="JNHFC" hidden="1">#REF!</definedName>
    <definedName name="jrdyj" hidden="1">#REF!</definedName>
    <definedName name="jrdytj" hidden="1">#REF!</definedName>
    <definedName name="jsns" hidden="1">#REF!</definedName>
    <definedName name="jv" hidden="1">#REF!</definedName>
    <definedName name="jxntg" hidden="1">#REF!</definedName>
    <definedName name="jxxgft" hidden="1">#REF!</definedName>
    <definedName name="jyd" hidden="1">#REF!</definedName>
    <definedName name="jydtryj" hidden="1">#REF!</definedName>
    <definedName name="jyhh" hidden="1">#REF!</definedName>
    <definedName name="jysjysj" hidden="1">#REF!</definedName>
    <definedName name="jytnj" hidden="1">#REF!</definedName>
    <definedName name="jyusdjd" hidden="1">#REF!</definedName>
    <definedName name="kbv" hidden="1">#REF!</definedName>
    <definedName name="kduty" hidden="1">#REF!</definedName>
    <definedName name="kfuck" hidden="1">#REF!</definedName>
    <definedName name="kgh" hidden="1">#REF!</definedName>
    <definedName name="kjbf" hidden="1">#REF!</definedName>
    <definedName name="kjvg" hidden="1">#REF!</definedName>
    <definedName name="kkgu" hidden="1">#REF!</definedName>
    <definedName name="kufgv" hidden="1">#REF!</definedName>
    <definedName name="kuggku" hidden="1">#REF!</definedName>
    <definedName name="kuk" hidden="1">#REF!</definedName>
    <definedName name="kukfcck" hidden="1">#REF!</definedName>
    <definedName name="kukuy" hidden="1">#REF!</definedName>
    <definedName name="kyd" hidden="1">#REF!</definedName>
    <definedName name="ljkgjgfyffdjdjd" hidden="1">#REF!</definedName>
    <definedName name="luy" hidden="1">#REF!</definedName>
    <definedName name="MCCHN" hidden="1">#REF!</definedName>
    <definedName name="mfg" hidden="1">#REF!</definedName>
    <definedName name="mhg" hidden="1">#REF!</definedName>
    <definedName name="mjfdyujd" hidden="1">#REF!</definedName>
    <definedName name="mjfgj" hidden="1">#REF!</definedName>
    <definedName name="mjnfmnhg" hidden="1">#REF!</definedName>
    <definedName name="mnjvdcngf" hidden="1">#REF!</definedName>
    <definedName name="ｍんｈｃｖｈ" hidden="1">#REF!</definedName>
    <definedName name="N" localSheetId="1" hidden="1">{"'Sheet1'!$L$16"}</definedName>
    <definedName name="N" hidden="1">{"'Sheet1'!$L$16"}</definedName>
    <definedName name="nasan" hidden="1">#REF!</definedName>
    <definedName name="nbxxbn" hidden="1">#REF!</definedName>
    <definedName name="nccfgn" hidden="1">#REF!</definedName>
    <definedName name="NCGCN" hidden="1">#REF!</definedName>
    <definedName name="NCGFN" hidden="1">#REF!</definedName>
    <definedName name="ncxnncx" hidden="1">#REF!</definedName>
    <definedName name="ndhdnsbh" hidden="1">#REF!</definedName>
    <definedName name="nesbnse" hidden="1">#REF!</definedName>
    <definedName name="nfgnsngf" hidden="1">#REF!</definedName>
    <definedName name="NFN" hidden="1">#REF!</definedName>
    <definedName name="nfnng" hidden="1">#REF!</definedName>
    <definedName name="nfx" hidden="1">#REF!</definedName>
    <definedName name="ngmm" hidden="1">#REF!</definedName>
    <definedName name="nhddhn" hidden="1">#REF!</definedName>
    <definedName name="nhdsnbdht" hidden="1">#REF!</definedName>
    <definedName name="nhfxnfg" hidden="1">#REF!</definedName>
    <definedName name="nhnfxc" hidden="1">#REF!</definedName>
    <definedName name="nhnhdc" hidden="1">#REF!</definedName>
    <definedName name="nhstrsb" hidden="1">#REF!</definedName>
    <definedName name="nhxfgxcn" hidden="1">#REF!</definedName>
    <definedName name="nhxngf" hidden="1">#REF!</definedName>
    <definedName name="njhd" hidden="1">#REF!</definedName>
    <definedName name="nncfcf" hidden="1">#REF!</definedName>
    <definedName name="nnchd" hidden="1">#REF!</definedName>
    <definedName name="nnnnnnnnnnnnnnnnnnnn" hidden="1">#REF!</definedName>
    <definedName name="nnnnrst" hidden="1">#REF!</definedName>
    <definedName name="nrdtsrhb" hidden="1">#REF!</definedName>
    <definedName name="nrtxd" hidden="1">#REF!</definedName>
    <definedName name="nsfxd" hidden="1">#REF!</definedName>
    <definedName name="nsrs" hidden="1">#REF!</definedName>
    <definedName name="nsu" hidden="1">#REF!</definedName>
    <definedName name="nswsn" hidden="1">#REF!</definedName>
    <definedName name="nvc" hidden="1">#REF!</definedName>
    <definedName name="nvxc" hidden="1">#REF!</definedName>
    <definedName name="nws" hidden="1">#REF!</definedName>
    <definedName name="nxfg" hidden="1">#REF!</definedName>
    <definedName name="nxfgc" hidden="1">#REF!</definedName>
    <definedName name="nxfgn" hidden="1">#REF!</definedName>
    <definedName name="ny" hidden="1">#REF!</definedName>
    <definedName name="nydc" hidden="1">#REF!</definedName>
    <definedName name="NYJND" hidden="1">#REF!</definedName>
    <definedName name="nyst" hidden="1">#REF!</definedName>
    <definedName name="pha.Bill._OF._.QTY." localSheetId="3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ONG" localSheetId="3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pCache_GL_INTERFACE_REFERENCE7" hidden="1">[5]PopCache!$A$1:$A$2</definedName>
    <definedName name="qarvc" hidden="1">#REF!</definedName>
    <definedName name="qavr" hidden="1">#REF!</definedName>
    <definedName name="qaweqr" hidden="1">#REF!</definedName>
    <definedName name="quant" localSheetId="3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rbaa" hidden="1">#REF!</definedName>
    <definedName name="rcf" hidden="1">#REF!</definedName>
    <definedName name="rdsymxh" hidden="1">#REF!</definedName>
    <definedName name="resb" hidden="1">#REF!</definedName>
    <definedName name="rfc" hidden="1">#REF!</definedName>
    <definedName name="rgagrba" hidden="1">#REF!</definedName>
    <definedName name="rnnagr" hidden="1">#REF!</definedName>
    <definedName name="rnws" hidden="1">#REF!</definedName>
    <definedName name="rsgtshrt" hidden="1">#REF!</definedName>
    <definedName name="ｒｓｒ" hidden="1">#REF!</definedName>
    <definedName name="rtshrt" hidden="1">#REF!</definedName>
    <definedName name="ryrtyw" hidden="1">#REF!</definedName>
    <definedName name="Sacd" hidden="1">#REF!</definedName>
    <definedName name="saegzd" hidden="1">#REF!</definedName>
    <definedName name="ｓAVF" hidden="1">#REF!</definedName>
    <definedName name="sbgsbg" hidden="1">#REF!</definedName>
    <definedName name="sdfgh" hidden="1">#REF!</definedName>
    <definedName name="ＳＤＦＧヴぁＧ" hidden="1">#REF!</definedName>
    <definedName name="sdg" hidden="1">#REF!</definedName>
    <definedName name="sdgfhz" hidden="1">#REF!</definedName>
    <definedName name="seb" hidden="1">#REF!</definedName>
    <definedName name="sesbsrt" hidden="1">#REF!</definedName>
    <definedName name="sf" hidden="1">#REF!</definedName>
    <definedName name="sffd" hidden="1">#REF!</definedName>
    <definedName name="sfsfddfs" hidden="1">#REF!</definedName>
    <definedName name="sfvffz" hidden="1">#REF!</definedName>
    <definedName name="sg" hidden="1">#REF!</definedName>
    <definedName name="sgjg" hidden="1">#REF!</definedName>
    <definedName name="sh" hidden="1">#REF!</definedName>
    <definedName name="SHBZGZ" hidden="1">#REF!</definedName>
    <definedName name="shhsa" hidden="1">#REF!</definedName>
    <definedName name="shzf" hidden="1">#REF!</definedName>
    <definedName name="sn" hidden="1">#REF!</definedName>
    <definedName name="snhtrbsbza" hidden="1">#REF!</definedName>
    <definedName name="srhsrsrs" hidden="1">#REF!</definedName>
    <definedName name="srjtsrj" hidden="1">#REF!</definedName>
    <definedName name="SRYTB" hidden="1">#REF!</definedName>
    <definedName name="stbasgt" hidden="1">#REF!</definedName>
    <definedName name="stbsab" hidden="1">#REF!</definedName>
    <definedName name="stbsgv" hidden="1">#REF!</definedName>
    <definedName name="sthbrzv" hidden="1">#REF!</definedName>
    <definedName name="stzaz" hidden="1">#REF!</definedName>
    <definedName name="swbrt" hidden="1">#REF!</definedName>
    <definedName name="sytsreys" hidden="1">#REF!</definedName>
    <definedName name="szgzr" hidden="1">#REF!</definedName>
    <definedName name="TAIK" hidden="1">#REF!</definedName>
    <definedName name="TB_June" hidden="1">#REF!</definedName>
    <definedName name="tbsbst" hidden="1">#REF!</definedName>
    <definedName name="TEEE" hidden="1">#REF!</definedName>
    <definedName name="TEPP" hidden="1">#REF!</definedName>
    <definedName name="test1" hidden="1">'[1]1999cf'!#REF!</definedName>
    <definedName name="thrb" hidden="1">#REF!</definedName>
    <definedName name="trhsrhsrt" hidden="1">#REF!</definedName>
    <definedName name="trsshtr" hidden="1">#REF!</definedName>
    <definedName name="tsrhsw" hidden="1">#REF!</definedName>
    <definedName name="tsrst" hidden="1">#REF!</definedName>
    <definedName name="tssn" hidden="1">#REF!</definedName>
    <definedName name="tstbhs" hidden="1">#REF!</definedName>
    <definedName name="TTT" hidden="1">#REF!</definedName>
    <definedName name="tyest" hidden="1">#REF!</definedName>
    <definedName name="UFMNCGJ" hidden="1">#REF!</definedName>
    <definedName name="ufyfkuy" hidden="1">#REF!</definedName>
    <definedName name="vaga" hidden="1">#REF!</definedName>
    <definedName name="var" hidden="1">#REF!</definedName>
    <definedName name="vasAF" hidden="1">#REF!</definedName>
    <definedName name="vavf" hidden="1">#REF!</definedName>
    <definedName name="vbdzfb" hidden="1">#REF!</definedName>
    <definedName name="vdfv" hidden="1">#REF!</definedName>
    <definedName name="vdsfd" hidden="1">#REF!</definedName>
    <definedName name="vEF" hidden="1">#REF!</definedName>
    <definedName name="vf" hidden="1">#REF!</definedName>
    <definedName name="vfdff" hidden="1">#REF!</definedName>
    <definedName name="ｖｆｓｖ" hidden="1">#REF!</definedName>
    <definedName name="vfvz" hidden="1">#REF!</definedName>
    <definedName name="vgearg" hidden="1">#REF!</definedName>
    <definedName name="vgravz" hidden="1">#REF!</definedName>
    <definedName name="vgresv" hidden="1">#REF!</definedName>
    <definedName name="vjm" hidden="1">#REF!</definedName>
    <definedName name="vnyj" hidden="1">#REF!</definedName>
    <definedName name="vrawef" hidden="1">#REF!</definedName>
    <definedName name="vSADV" hidden="1">#REF!</definedName>
    <definedName name="VSD" hidden="1">#REF!</definedName>
    <definedName name="vsgs" hidden="1">#REF!</definedName>
    <definedName name="vsvf" hidden="1">#REF!</definedName>
    <definedName name="vvsavgas" hidden="1">#REF!</definedName>
    <definedName name="vvv" hidden="1">#REF!</definedName>
    <definedName name="VVZ" hidden="1">#REF!</definedName>
    <definedName name="vxz" hidden="1">#REF!</definedName>
    <definedName name="vzfvzf" hidden="1">#REF!</definedName>
    <definedName name="vzs" hidden="1">#REF!</definedName>
    <definedName name="ｖさ" hidden="1">#REF!</definedName>
    <definedName name="w5n" hidden="1">#REF!</definedName>
    <definedName name="waerwb" hidden="1">#REF!</definedName>
    <definedName name="wag" hidden="1">#REF!</definedName>
    <definedName name="wef" hidden="1">#REF!</definedName>
    <definedName name="wes" hidden="1">#REF!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5349eed1cc8a40c7ae685e30e4518c9e_634400356541093750" hidden="1">#REF!</definedName>
    <definedName name="WW5349eed1cc8a40c7ae685e30e4518c9e_634400357170625000" hidden="1">#REF!</definedName>
    <definedName name="WW5349eed1cc8a40c7ae685e30e4518c9e_634401281374218750" hidden="1">#REF!</definedName>
    <definedName name="wy5n4" hidden="1">#REF!</definedName>
    <definedName name="xchvxc" hidden="1">#REF!</definedName>
    <definedName name="XDF" hidden="1">#REF!</definedName>
    <definedName name="xdfvb" hidden="1">#REF!</definedName>
    <definedName name="xdgvhbxz" hidden="1">#REF!</definedName>
    <definedName name="xｇｆ" hidden="1">#REF!</definedName>
    <definedName name="xgfbxgf" hidden="1">#REF!</definedName>
    <definedName name="XNGF" hidden="1">#REF!</definedName>
    <definedName name="xngfe" hidden="1">#REF!</definedName>
    <definedName name="xngfnxgf" hidden="1">#REF!</definedName>
    <definedName name="xtrhb" hidden="1">#REF!</definedName>
    <definedName name="xxx" hidden="1">#REF!</definedName>
    <definedName name="xxz" hidden="1">#REF!</definedName>
    <definedName name="xyz" hidden="1">#REF!</definedName>
    <definedName name="xzd" hidden="1">#REF!</definedName>
    <definedName name="y" hidden="1">#REF!</definedName>
    <definedName name="yenaern" hidden="1">#REF!</definedName>
    <definedName name="ynsrt" hidden="1">#REF!</definedName>
    <definedName name="YOK" localSheetId="3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td" hidden="1">#REF!</definedName>
    <definedName name="yui" hidden="1">#REF!</definedName>
    <definedName name="za" hidden="1">#REF!</definedName>
    <definedName name="zbd" hidden="1">#REF!</definedName>
    <definedName name="zd" hidden="1">#REF!</definedName>
    <definedName name="zdf" hidden="1">#REF!</definedName>
    <definedName name="zef" hidden="1">#REF!</definedName>
    <definedName name="zf" hidden="1">#REF!</definedName>
    <definedName name="zfd" hidden="1">#REF!</definedName>
    <definedName name="zgbSGF" hidden="1">#REF!</definedName>
    <definedName name="zggzx" hidden="1">#REF!</definedName>
    <definedName name="zgrv" hidden="1">#REF!</definedName>
    <definedName name="zgvf" hidden="1">#REF!</definedName>
    <definedName name="zgvr" hidden="1">#REF!</definedName>
    <definedName name="zgzb" hidden="1">#REF!</definedName>
    <definedName name="zgzgfv" hidden="1">#REF!</definedName>
    <definedName name="zrg" hidden="1">#REF!</definedName>
    <definedName name="zscd" hidden="1">#REF!</definedName>
    <definedName name="ｚｓｖｇｆ" hidden="1">#REF!</definedName>
    <definedName name="zvsz" hidden="1">#REF!</definedName>
    <definedName name="zvvv" hidden="1">#REF!</definedName>
    <definedName name="zvzz" hidden="1">#REF!</definedName>
    <definedName name="zzg" hidden="1">#REF!</definedName>
    <definedName name="ｚｚｖｆ" hidden="1">#REF!</definedName>
    <definedName name="あｆかｆ" hidden="1">#REF!</definedName>
    <definedName name="あｖ" hidden="1">#REF!</definedName>
    <definedName name="えWFA" hidden="1">#REF!</definedName>
    <definedName name="かｃｄｄｃ" hidden="1">#REF!</definedName>
    <definedName name="がえｗｆｖ" hidden="1">#REF!</definedName>
    <definedName name="資金繰り表" localSheetId="1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2" i="7" l="1"/>
  <c r="L92" i="7"/>
  <c r="J92" i="7"/>
  <c r="H92" i="7"/>
  <c r="T29" i="10"/>
  <c r="X29" i="10" s="1"/>
  <c r="T28" i="10"/>
  <c r="X28" i="10" s="1"/>
  <c r="T27" i="10"/>
  <c r="X27" i="10" s="1"/>
  <c r="N77" i="7" l="1"/>
  <c r="N53" i="7"/>
  <c r="J77" i="7"/>
  <c r="J53" i="7"/>
  <c r="J56" i="9"/>
  <c r="J40" i="9"/>
  <c r="J14" i="9"/>
  <c r="J23" i="9" s="1"/>
  <c r="J26" i="9" s="1"/>
  <c r="J43" i="9" s="1"/>
  <c r="F56" i="9"/>
  <c r="F40" i="9"/>
  <c r="F14" i="9"/>
  <c r="F23" i="9" s="1"/>
  <c r="F26" i="9" s="1"/>
  <c r="K132" i="8"/>
  <c r="K83" i="8"/>
  <c r="K74" i="8"/>
  <c r="K32" i="8"/>
  <c r="K21" i="8"/>
  <c r="G132" i="8"/>
  <c r="G83" i="8"/>
  <c r="G74" i="8"/>
  <c r="G32" i="8"/>
  <c r="G21" i="8"/>
  <c r="G35" i="8" s="1"/>
  <c r="V32" i="10"/>
  <c r="F43" i="9" l="1"/>
  <c r="K135" i="8"/>
  <c r="G135" i="8"/>
  <c r="K86" i="8"/>
  <c r="G86" i="8"/>
  <c r="J11" i="7"/>
  <c r="J28" i="7" s="1"/>
  <c r="J40" i="7" s="1"/>
  <c r="J44" i="7" s="1"/>
  <c r="J80" i="7" s="1"/>
  <c r="J85" i="7" s="1"/>
  <c r="N11" i="7"/>
  <c r="N28" i="7" s="1"/>
  <c r="N40" i="7" s="1"/>
  <c r="N44" i="7" s="1"/>
  <c r="N80" i="7" s="1"/>
  <c r="N85" i="7" s="1"/>
  <c r="K35" i="8"/>
  <c r="J46" i="9"/>
  <c r="J49" i="9" s="1"/>
  <c r="F46" i="9"/>
  <c r="F49" i="9" s="1"/>
  <c r="G138" i="8" l="1"/>
  <c r="K138" i="8"/>
  <c r="T19" i="10"/>
  <c r="K22" i="11" l="1"/>
  <c r="K24" i="11" s="1"/>
  <c r="K31" i="11" s="1"/>
  <c r="I22" i="11"/>
  <c r="I24" i="11" s="1"/>
  <c r="I31" i="11" s="1"/>
  <c r="O22" i="11"/>
  <c r="O24" i="11" s="1"/>
  <c r="O31" i="11" s="1"/>
  <c r="G22" i="11"/>
  <c r="G24" i="11" s="1"/>
  <c r="G31" i="11" s="1"/>
  <c r="E22" i="11"/>
  <c r="E24" i="11" s="1"/>
  <c r="E31" i="11" s="1"/>
  <c r="R21" i="10"/>
  <c r="R20" i="10"/>
  <c r="T20" i="10" s="1"/>
  <c r="X20" i="10" s="1"/>
  <c r="V23" i="10"/>
  <c r="L23" i="10"/>
  <c r="L25" i="10" s="1"/>
  <c r="L32" i="10" s="1"/>
  <c r="J23" i="10"/>
  <c r="J25" i="10" s="1"/>
  <c r="J32" i="10" s="1"/>
  <c r="H23" i="10"/>
  <c r="H25" i="10" s="1"/>
  <c r="H32" i="10" s="1"/>
  <c r="P23" i="10"/>
  <c r="P25" i="10" s="1"/>
  <c r="P32" i="10" s="1"/>
  <c r="F23" i="10"/>
  <c r="F25" i="10" s="1"/>
  <c r="F32" i="10" s="1"/>
  <c r="Q22" i="11" l="1"/>
  <c r="Q24" i="11" s="1"/>
  <c r="Q31" i="11" s="1"/>
  <c r="R23" i="10"/>
  <c r="R25" i="10" s="1"/>
  <c r="R32" i="10" s="1"/>
  <c r="L77" i="7"/>
  <c r="H77" i="7"/>
  <c r="L53" i="7"/>
  <c r="H53" i="7"/>
  <c r="A51" i="8" l="1"/>
  <c r="A99" i="8"/>
  <c r="H14" i="9"/>
  <c r="H40" i="9"/>
  <c r="A58" i="7"/>
  <c r="D40" i="9"/>
  <c r="D14" i="9"/>
  <c r="D23" i="9" s="1"/>
  <c r="I132" i="8"/>
  <c r="E132" i="8"/>
  <c r="A97" i="8"/>
  <c r="A49" i="8"/>
  <c r="A1" i="10"/>
  <c r="A1" i="11" s="1"/>
  <c r="A1" i="7" s="1"/>
  <c r="A56" i="7" s="1"/>
  <c r="A96" i="8"/>
  <c r="A145" i="8" s="1"/>
  <c r="A38" i="11" s="1"/>
  <c r="A55" i="7" s="1"/>
  <c r="A106" i="7" s="1"/>
  <c r="A1" i="9"/>
  <c r="A61" i="9"/>
  <c r="I83" i="8"/>
  <c r="E83" i="8"/>
  <c r="I74" i="8"/>
  <c r="E74" i="8"/>
  <c r="I32" i="8"/>
  <c r="E32" i="8"/>
  <c r="I21" i="8"/>
  <c r="E21" i="8"/>
  <c r="A39" i="10"/>
  <c r="I135" i="8" l="1"/>
  <c r="E135" i="8"/>
  <c r="D26" i="9"/>
  <c r="H11" i="7"/>
  <c r="I86" i="8"/>
  <c r="H23" i="9"/>
  <c r="E86" i="8"/>
  <c r="I35" i="8"/>
  <c r="E35" i="8"/>
  <c r="E138" i="8" l="1"/>
  <c r="I138" i="8"/>
  <c r="N30" i="10"/>
  <c r="T30" i="10" s="1"/>
  <c r="X30" i="10" s="1"/>
  <c r="D43" i="9"/>
  <c r="H28" i="7"/>
  <c r="H40" i="7" s="1"/>
  <c r="H44" i="7" s="1"/>
  <c r="H26" i="9"/>
  <c r="L11" i="7"/>
  <c r="L28" i="7" s="1"/>
  <c r="L40" i="7" s="1"/>
  <c r="L44" i="7" s="1"/>
  <c r="L80" i="7" s="1"/>
  <c r="L85" i="7" s="1"/>
  <c r="D46" i="9"/>
  <c r="D49" i="9" s="1"/>
  <c r="D56" i="9"/>
  <c r="H46" i="9" l="1"/>
  <c r="H49" i="9" s="1"/>
  <c r="H43" i="9"/>
  <c r="H80" i="7"/>
  <c r="H85" i="7" s="1"/>
  <c r="H56" i="9"/>
  <c r="T21" i="10"/>
  <c r="N23" i="10"/>
  <c r="N25" i="10" s="1"/>
  <c r="N32" i="10" s="1"/>
  <c r="S22" i="11" l="1"/>
  <c r="S24" i="11" s="1"/>
  <c r="S31" i="11" s="1"/>
  <c r="M22" i="11"/>
  <c r="M24" i="11" s="1"/>
  <c r="M31" i="11" s="1"/>
  <c r="X21" i="10"/>
  <c r="X23" i="10" s="1"/>
  <c r="X25" i="10" s="1"/>
  <c r="X32" i="10" s="1"/>
  <c r="T23" i="10"/>
  <c r="T25" i="10" s="1"/>
  <c r="T32" i="10" s="1"/>
</calcChain>
</file>

<file path=xl/sharedStrings.xml><?xml version="1.0" encoding="utf-8"?>
<sst xmlns="http://schemas.openxmlformats.org/spreadsheetml/2006/main" count="375" uniqueCount="221">
  <si>
    <t>-</t>
  </si>
  <si>
    <t xml:space="preserve"> </t>
  </si>
  <si>
    <t>Statement of Financial Position</t>
  </si>
  <si>
    <t>Assets</t>
  </si>
  <si>
    <t>Current assets</t>
  </si>
  <si>
    <t>Cash and cash equivalents</t>
  </si>
  <si>
    <t>Inventories</t>
  </si>
  <si>
    <t>Other current assets</t>
  </si>
  <si>
    <t>Total current assets</t>
  </si>
  <si>
    <t>Baht</t>
  </si>
  <si>
    <t>Notes</t>
  </si>
  <si>
    <t>Non-current assets</t>
  </si>
  <si>
    <t>Property, plant and equipment, net</t>
  </si>
  <si>
    <t>Intangible assets, net</t>
  </si>
  <si>
    <t>Total non-current assets</t>
  </si>
  <si>
    <t>Total assets</t>
  </si>
  <si>
    <t>Current liabilities</t>
  </si>
  <si>
    <t>from financial institutions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</si>
  <si>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</si>
  <si>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</si>
  <si>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</si>
  <si>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</si>
  <si>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</si>
  <si>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</si>
  <si>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</si>
  <si>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>Authorised share capital</t>
  </si>
  <si>
    <t>Unappropriated</t>
  </si>
  <si>
    <t>Non-controlling interests</t>
  </si>
  <si>
    <t>Gross profit</t>
  </si>
  <si>
    <t>Other income</t>
  </si>
  <si>
    <t>Selling expenses</t>
  </si>
  <si>
    <t>Administrative expenses</t>
  </si>
  <si>
    <t>Finance costs</t>
  </si>
  <si>
    <t>Income tax</t>
  </si>
  <si>
    <t>share capital</t>
  </si>
  <si>
    <t>equity</t>
  </si>
  <si>
    <t>Total</t>
  </si>
  <si>
    <t>Non-</t>
  </si>
  <si>
    <t>controlling</t>
  </si>
  <si>
    <t>interests</t>
  </si>
  <si>
    <t>Adjustments for:</t>
  </si>
  <si>
    <t>Income tax paid</t>
  </si>
  <si>
    <t>Cash flows from investing activities</t>
  </si>
  <si>
    <t>Net cash used in investing activities</t>
  </si>
  <si>
    <t>Cash flows from financing activities</t>
  </si>
  <si>
    <t xml:space="preserve">Statement of Cash Flows </t>
  </si>
  <si>
    <t>Trade and other receivables, net</t>
  </si>
  <si>
    <t>Trade and other payables</t>
  </si>
  <si>
    <t xml:space="preserve">   Non-controlling interests</t>
  </si>
  <si>
    <t xml:space="preserve">Consolidated </t>
  </si>
  <si>
    <t>Separate</t>
  </si>
  <si>
    <t>Liabilities and equity</t>
  </si>
  <si>
    <t>Equity</t>
  </si>
  <si>
    <t>Total equity</t>
  </si>
  <si>
    <t>Total liabilities and equity</t>
  </si>
  <si>
    <t>Statement of Changes in Equity</t>
  </si>
  <si>
    <t>Consolidated financial statements</t>
  </si>
  <si>
    <t>Separate financial statements</t>
  </si>
  <si>
    <t>Statement of Comprehensive Income</t>
  </si>
  <si>
    <t xml:space="preserve">Equity attributable to owners </t>
  </si>
  <si>
    <t>paid-up</t>
  </si>
  <si>
    <t xml:space="preserve"> paid-up</t>
  </si>
  <si>
    <t>Changes in working capital</t>
  </si>
  <si>
    <t>financial statements</t>
  </si>
  <si>
    <t>combination</t>
  </si>
  <si>
    <t>control</t>
  </si>
  <si>
    <t>Interest income</t>
  </si>
  <si>
    <t>Operating assets decrease (increase)</t>
  </si>
  <si>
    <t>Operating liabilities increase (decrease)</t>
  </si>
  <si>
    <t>Cash flows from operating activities</t>
  </si>
  <si>
    <t>Payment for purchase of intangible assets</t>
  </si>
  <si>
    <t xml:space="preserve">Proceeds from interest income </t>
  </si>
  <si>
    <t>Interest paid</t>
  </si>
  <si>
    <t>Statement of Cash Flows</t>
  </si>
  <si>
    <t>under common control</t>
  </si>
  <si>
    <t>Issued and paid-up share capital</t>
  </si>
  <si>
    <t>Discount from business combination</t>
  </si>
  <si>
    <t>under common</t>
  </si>
  <si>
    <t>Trade and other receivables</t>
  </si>
  <si>
    <t xml:space="preserve">Statement of Financial Position </t>
  </si>
  <si>
    <t>Deferred tax assets, net</t>
  </si>
  <si>
    <t>Income tax payable</t>
  </si>
  <si>
    <t xml:space="preserve">      at par value of Baht 0.50 each  </t>
  </si>
  <si>
    <t>comprehensive</t>
  </si>
  <si>
    <t>Appropriated-</t>
  </si>
  <si>
    <t>legal reserve</t>
  </si>
  <si>
    <t>Discount</t>
  </si>
  <si>
    <t>from business</t>
  </si>
  <si>
    <t xml:space="preserve">Appropriated- </t>
  </si>
  <si>
    <t>Sunsweet Public Company Limited</t>
  </si>
  <si>
    <t>Other component of equity</t>
  </si>
  <si>
    <t xml:space="preserve">   Dividends paid </t>
  </si>
  <si>
    <t xml:space="preserve">   for the year, net of tax</t>
  </si>
  <si>
    <t>of equity</t>
  </si>
  <si>
    <t>component</t>
  </si>
  <si>
    <t>other</t>
  </si>
  <si>
    <t>Total other</t>
  </si>
  <si>
    <t>Inventories, net</t>
  </si>
  <si>
    <t>Appropriated - legal reserve</t>
  </si>
  <si>
    <t xml:space="preserve">Cost of sales </t>
  </si>
  <si>
    <t>Other</t>
  </si>
  <si>
    <t>obligations</t>
  </si>
  <si>
    <t xml:space="preserve"> obligations</t>
  </si>
  <si>
    <t>Amortisation</t>
  </si>
  <si>
    <t>Depreciation</t>
  </si>
  <si>
    <t xml:space="preserve">         benefit obligations</t>
  </si>
  <si>
    <t>Dividends paid</t>
  </si>
  <si>
    <t>Contract liabilities</t>
  </si>
  <si>
    <t>Payments on short-term loans</t>
  </si>
  <si>
    <t xml:space="preserve"> income (expense)</t>
  </si>
  <si>
    <t>Premium on paid-up capital</t>
  </si>
  <si>
    <t>capital</t>
  </si>
  <si>
    <t>Issued and</t>
  </si>
  <si>
    <t>Premium on</t>
  </si>
  <si>
    <t>Non-cash items:</t>
  </si>
  <si>
    <t>2020</t>
  </si>
  <si>
    <t>Opening balance as at 1 January 2020</t>
  </si>
  <si>
    <t>Closing balance as at 31 December 2020</t>
  </si>
  <si>
    <t>Derivative assets</t>
  </si>
  <si>
    <t>Right-of-use assets, net</t>
  </si>
  <si>
    <t>Derivative liabilities</t>
  </si>
  <si>
    <t>Current portion of lease liabilities, net</t>
  </si>
  <si>
    <t>Lease liabilities, net</t>
  </si>
  <si>
    <t xml:space="preserve">Transactions with owners during the year </t>
  </si>
  <si>
    <t>Employee benefit paid</t>
  </si>
  <si>
    <t>The accompanying notes are an integral part of these consolidated and separate financial statements.</t>
  </si>
  <si>
    <t xml:space="preserve">Revenue from sales </t>
  </si>
  <si>
    <t>Item that will not be reclassified</t>
  </si>
  <si>
    <t xml:space="preserve">Total comprehensive income </t>
  </si>
  <si>
    <t>Capital contributed</t>
  </si>
  <si>
    <t xml:space="preserve">Legal reserve </t>
  </si>
  <si>
    <t>Total comprehensive income for the year</t>
  </si>
  <si>
    <t xml:space="preserve">   Legal reserve </t>
  </si>
  <si>
    <t xml:space="preserve">   Total comprehensive income for the year</t>
  </si>
  <si>
    <t>Depreciation of right-of-use assets</t>
  </si>
  <si>
    <t>Transfer of assets to expense</t>
  </si>
  <si>
    <t>Net cash generated from operating activities</t>
  </si>
  <si>
    <t xml:space="preserve">Cash and cash equivalents </t>
  </si>
  <si>
    <t>at the end of the year</t>
  </si>
  <si>
    <t xml:space="preserve">Cash and cash equivalents  </t>
  </si>
  <si>
    <t>at the beginning of the year</t>
  </si>
  <si>
    <t>Loss from write-off of intangible assets</t>
  </si>
  <si>
    <t>Opening balance as at 1 January 2021</t>
  </si>
  <si>
    <t>Closing balance as at 31 December 2021</t>
  </si>
  <si>
    <t>2021</t>
  </si>
  <si>
    <t>As at 31 December 2021</t>
  </si>
  <si>
    <t>For the year ended 31 December 2021</t>
  </si>
  <si>
    <t>Current portion of long-term loans</t>
  </si>
  <si>
    <t>Deferred tax liabilities, net</t>
  </si>
  <si>
    <t xml:space="preserve">   645,000,000 ordinary shares </t>
  </si>
  <si>
    <t xml:space="preserve">      (2020: 430,000,000 ordinary shares </t>
  </si>
  <si>
    <t xml:space="preserve">      at par value of Baht 0.50 each)  </t>
  </si>
  <si>
    <t xml:space="preserve">   644,997,425 ordinary shares paid-up</t>
  </si>
  <si>
    <t xml:space="preserve">      at Baht 0.50 each</t>
  </si>
  <si>
    <t xml:space="preserve">      paid-up at Baht 0.50 each)</t>
  </si>
  <si>
    <t>Gains (losses) on exchange rate, net</t>
  </si>
  <si>
    <t>Gains (losses) on derivatives, net</t>
  </si>
  <si>
    <t>Profit before income tax</t>
  </si>
  <si>
    <t>Net profit for the year</t>
  </si>
  <si>
    <t xml:space="preserve">Other comprehensive </t>
  </si>
  <si>
    <t xml:space="preserve">   income (expense) :</t>
  </si>
  <si>
    <t xml:space="preserve">   subsequently to profit or loss</t>
  </si>
  <si>
    <t xml:space="preserve">      Income tax on item that will</t>
  </si>
  <si>
    <t xml:space="preserve">         not be reclassified subsequently </t>
  </si>
  <si>
    <t xml:space="preserve">            to profit or loss</t>
  </si>
  <si>
    <t>Other comprehensive</t>
  </si>
  <si>
    <t xml:space="preserve">   income (expense)</t>
  </si>
  <si>
    <t>Total comprehensive</t>
  </si>
  <si>
    <t xml:space="preserve">   income for the year</t>
  </si>
  <si>
    <t>Profit attributable to:</t>
  </si>
  <si>
    <t xml:space="preserve">   Owners of the Company </t>
  </si>
  <si>
    <t xml:space="preserve">   attributable to:</t>
  </si>
  <si>
    <t xml:space="preserve">Earnings per share </t>
  </si>
  <si>
    <t xml:space="preserve">   Basic earnings per share</t>
  </si>
  <si>
    <t>29, 33</t>
  </si>
  <si>
    <t>attributable</t>
  </si>
  <si>
    <t>to owners</t>
  </si>
  <si>
    <t>of the Company</t>
  </si>
  <si>
    <t>Remeasurement of</t>
  </si>
  <si>
    <t>employee benefit</t>
  </si>
  <si>
    <t>Increase in ordinary shares</t>
  </si>
  <si>
    <t xml:space="preserve">   Increase in ordinary shares</t>
  </si>
  <si>
    <t>(Reversal) losses on impairment of equipments</t>
  </si>
  <si>
    <t>Loss on sale and write-off of equipments</t>
  </si>
  <si>
    <t>Losses on expected credit losses</t>
  </si>
  <si>
    <t>18, 32</t>
  </si>
  <si>
    <t>Payment for purchase of</t>
  </si>
  <si>
    <t>property, plant and equipment</t>
  </si>
  <si>
    <t>Proceeds from disposals of assets</t>
  </si>
  <si>
    <t xml:space="preserve">Payment for long-term loans from  </t>
  </si>
  <si>
    <t>Net cash used in financing activities</t>
  </si>
  <si>
    <t>Dividend paid</t>
  </si>
  <si>
    <t>Net increase (decrease) in</t>
  </si>
  <si>
    <t>cash and cash equivalents</t>
  </si>
  <si>
    <t xml:space="preserve">Cash and cash equivalents at the end </t>
  </si>
  <si>
    <t>of the year comprise of: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</si>
  <si>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Bank overdrafts</t>
    </r>
  </si>
  <si>
    <t>Total cash and cash equivalents</t>
  </si>
  <si>
    <t>- Increase in right-of-use assets under lease liabilities</t>
  </si>
  <si>
    <t>- Purchases of fixed assets on payable</t>
  </si>
  <si>
    <t>- Stock dividends</t>
  </si>
  <si>
    <t>from a financial institution</t>
  </si>
  <si>
    <t>Long-term loans from a financial institution</t>
  </si>
  <si>
    <r>
      <t xml:space="preserve">Liabilities and equity </t>
    </r>
    <r>
      <rPr>
        <sz val="9"/>
        <rFont val="Arial"/>
        <family val="2"/>
      </rPr>
      <t>(continued)</t>
    </r>
  </si>
  <si>
    <t>Retained earnings</t>
  </si>
  <si>
    <t xml:space="preserve">      Remeasurement of employee</t>
  </si>
  <si>
    <t>Retained earnings (deficit)</t>
  </si>
  <si>
    <t>Attributable to owners of Company</t>
  </si>
  <si>
    <t>Unrealised losses (gains) on exchange rate, net</t>
  </si>
  <si>
    <t>Loss (gain) on changes in fair value of derivative</t>
  </si>
  <si>
    <t>Cash flows from operations</t>
  </si>
  <si>
    <t>Proceeds from short-term loans</t>
  </si>
  <si>
    <t>Bank overdrafts and short-term</t>
  </si>
  <si>
    <t>loans from financial institutions</t>
  </si>
  <si>
    <t>Payment for principal of lease liabilities</t>
  </si>
  <si>
    <t xml:space="preserve">Proceeds from long-term loans from  </t>
  </si>
  <si>
    <t>a financial institution</t>
  </si>
  <si>
    <t>Investments in a subsidiary</t>
  </si>
  <si>
    <t>Loss from decrease in value of inventories</t>
  </si>
  <si>
    <t>Restricted deposits at banks</t>
  </si>
  <si>
    <t>- Dividend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</si>
</sst>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.0;\(#,##0.0\)"/>
    <numFmt numFmtId="167" formatCode="#,##0;\(#,##0\);\-"/>
    <numFmt numFmtId="168" formatCode="#,##0.00;\(#,##0.00\)"/>
    <numFmt numFmtId="169" formatCode="#,##0.0;\(#,##0.0\);\-"/>
  </numFmts>
  <fonts count="15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0"/>
      <name val="Microsoft Sans Serif"/>
      <family val="2"/>
    </font>
    <font>
      <sz val="8"/>
      <name val="Arial"/>
      <family val="2"/>
    </font>
    <font>
      <sz val="12"/>
      <name val="Times New Roman"/>
      <family val="1"/>
    </font>
    <font>
      <sz val="16"/>
      <name val="Angsana New"/>
      <family val="1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0" fontId="3" fillId="0" borderId="0"/>
    <xf numFmtId="0" fontId="11" fillId="0" borderId="0"/>
    <xf numFmtId="0" fontId="1" fillId="0" borderId="0"/>
    <xf numFmtId="0" fontId="1" fillId="0" borderId="0"/>
    <xf numFmtId="0" fontId="6" fillId="0" borderId="0"/>
    <xf numFmtId="37" fontId="5" fillId="0" borderId="0"/>
  </cellStyleXfs>
  <cellXfs count="218">
    <xf numFmtId="0" fontId="0" fillId="0" borderId="0" xfId="0"/>
    <xf numFmtId="164" fontId="7" fillId="0" borderId="0" xfId="10" applyNumberFormat="1" applyFont="1" applyFill="1" applyAlignment="1">
      <alignment vertical="center"/>
    </xf>
    <xf numFmtId="164" fontId="8" fillId="0" borderId="0" xfId="10" applyNumberFormat="1" applyFont="1" applyFill="1" applyBorder="1" applyAlignment="1">
      <alignment vertical="center"/>
    </xf>
    <xf numFmtId="164" fontId="8" fillId="0" borderId="0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horizontal="right" vertical="center"/>
    </xf>
    <xf numFmtId="167" fontId="7" fillId="0" borderId="0" xfId="10" applyNumberFormat="1" applyFont="1" applyFill="1" applyBorder="1" applyAlignment="1">
      <alignment horizontal="right" vertical="center"/>
    </xf>
    <xf numFmtId="167" fontId="7" fillId="0" borderId="0" xfId="10" applyNumberFormat="1" applyFont="1" applyFill="1" applyBorder="1" applyAlignment="1">
      <alignment vertical="center"/>
    </xf>
    <xf numFmtId="167" fontId="7" fillId="0" borderId="1" xfId="10" applyNumberFormat="1" applyFont="1" applyFill="1" applyBorder="1" applyAlignment="1">
      <alignment horizontal="right" vertical="center"/>
    </xf>
    <xf numFmtId="164" fontId="7" fillId="0" borderId="0" xfId="10" applyNumberFormat="1" applyFont="1" applyFill="1" applyBorder="1" applyAlignment="1">
      <alignment vertical="center"/>
    </xf>
    <xf numFmtId="164" fontId="7" fillId="0" borderId="0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166" fontId="7" fillId="0" borderId="0" xfId="10" applyNumberFormat="1" applyFont="1" applyFill="1" applyAlignment="1">
      <alignment horizontal="center" vertical="center"/>
    </xf>
    <xf numFmtId="164" fontId="7" fillId="0" borderId="0" xfId="1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vertical="center"/>
    </xf>
    <xf numFmtId="37" fontId="7" fillId="0" borderId="0" xfId="13" applyFont="1" applyFill="1" applyAlignment="1">
      <alignment vertical="center"/>
    </xf>
    <xf numFmtId="37" fontId="8" fillId="0" borderId="0" xfId="13" applyFont="1" applyFill="1" applyAlignment="1">
      <alignment vertical="center"/>
    </xf>
    <xf numFmtId="0" fontId="7" fillId="0" borderId="0" xfId="12" applyFont="1" applyFill="1" applyAlignment="1">
      <alignment vertical="center"/>
    </xf>
    <xf numFmtId="166" fontId="7" fillId="0" borderId="0" xfId="1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horizontal="left" vertical="center"/>
    </xf>
    <xf numFmtId="164" fontId="7" fillId="0" borderId="0" xfId="10" applyNumberFormat="1" applyFont="1" applyFill="1" applyBorder="1" applyAlignment="1">
      <alignment horizontal="justify" vertical="center" wrapText="1"/>
    </xf>
    <xf numFmtId="0" fontId="7" fillId="0" borderId="0" xfId="0" quotePrefix="1" applyNumberFormat="1" applyFont="1" applyFill="1" applyAlignment="1">
      <alignment horizontal="left" vertical="center"/>
    </xf>
    <xf numFmtId="164" fontId="7" fillId="0" borderId="1" xfId="10" applyNumberFormat="1" applyFont="1" applyFill="1" applyBorder="1" applyAlignment="1">
      <alignment vertical="center"/>
    </xf>
    <xf numFmtId="164" fontId="7" fillId="0" borderId="1" xfId="10" applyNumberFormat="1" applyFont="1" applyFill="1" applyBorder="1" applyAlignment="1">
      <alignment horizontal="center" vertical="center"/>
    </xf>
    <xf numFmtId="164" fontId="8" fillId="0" borderId="1" xfId="10" applyNumberFormat="1" applyFont="1" applyFill="1" applyBorder="1" applyAlignment="1">
      <alignment vertical="center"/>
    </xf>
    <xf numFmtId="166" fontId="7" fillId="0" borderId="1" xfId="10" applyNumberFormat="1" applyFont="1" applyFill="1" applyBorder="1" applyAlignment="1">
      <alignment horizontal="center" vertical="center"/>
    </xf>
    <xf numFmtId="167" fontId="7" fillId="0" borderId="0" xfId="10" applyNumberFormat="1" applyFont="1" applyFill="1" applyAlignment="1">
      <alignment vertical="center"/>
    </xf>
    <xf numFmtId="167" fontId="8" fillId="0" borderId="0" xfId="10" applyNumberFormat="1" applyFont="1" applyFill="1" applyBorder="1" applyAlignment="1">
      <alignment vertical="center"/>
    </xf>
    <xf numFmtId="167" fontId="8" fillId="0" borderId="0" xfId="10" applyNumberFormat="1" applyFont="1" applyFill="1" applyAlignment="1">
      <alignment horizontal="right" vertical="center"/>
    </xf>
    <xf numFmtId="167" fontId="8" fillId="0" borderId="0" xfId="10" quotePrefix="1" applyNumberFormat="1" applyFont="1" applyFill="1" applyAlignment="1">
      <alignment horizontal="right" vertical="center"/>
    </xf>
    <xf numFmtId="167" fontId="7" fillId="0" borderId="0" xfId="10" applyNumberFormat="1" applyFont="1" applyFill="1" applyAlignment="1">
      <alignment horizontal="right" vertical="center"/>
    </xf>
    <xf numFmtId="167" fontId="7" fillId="0" borderId="0" xfId="10" quotePrefix="1" applyNumberFormat="1" applyFont="1" applyFill="1" applyBorder="1" applyAlignment="1">
      <alignment horizontal="right" vertical="center"/>
    </xf>
    <xf numFmtId="167" fontId="7" fillId="0" borderId="1" xfId="10" applyNumberFormat="1" applyFont="1" applyFill="1" applyBorder="1" applyAlignment="1">
      <alignment vertical="center"/>
    </xf>
    <xf numFmtId="0" fontId="8" fillId="0" borderId="1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/>
    </xf>
    <xf numFmtId="0" fontId="8" fillId="0" borderId="0" xfId="10" applyFont="1" applyFill="1" applyAlignment="1">
      <alignment vertical="center"/>
    </xf>
    <xf numFmtId="167" fontId="7" fillId="0" borderId="1" xfId="10" quotePrefix="1" applyNumberFormat="1" applyFont="1" applyFill="1" applyBorder="1" applyAlignment="1">
      <alignment horizontal="right" vertical="center"/>
    </xf>
    <xf numFmtId="164" fontId="7" fillId="0" borderId="0" xfId="10" quotePrefix="1" applyNumberFormat="1" applyFont="1" applyFill="1" applyBorder="1" applyAlignment="1">
      <alignment vertical="center"/>
    </xf>
    <xf numFmtId="164" fontId="8" fillId="0" borderId="1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horizontal="center" vertical="center"/>
    </xf>
    <xf numFmtId="167" fontId="7" fillId="0" borderId="0" xfId="4" applyNumberFormat="1" applyFont="1" applyFill="1" applyAlignment="1">
      <alignment vertical="center"/>
    </xf>
    <xf numFmtId="167" fontId="7" fillId="0" borderId="1" xfId="4" applyNumberFormat="1" applyFont="1" applyFill="1" applyBorder="1" applyAlignment="1">
      <alignment vertical="center"/>
    </xf>
    <xf numFmtId="167" fontId="7" fillId="0" borderId="0" xfId="4" applyNumberFormat="1" applyFont="1" applyFill="1" applyBorder="1" applyAlignment="1">
      <alignment vertical="center"/>
    </xf>
    <xf numFmtId="167" fontId="8" fillId="0" borderId="1" xfId="4" applyNumberFormat="1" applyFont="1" applyFill="1" applyBorder="1" applyAlignment="1">
      <alignment horizontal="right" vertical="center"/>
    </xf>
    <xf numFmtId="167" fontId="7" fillId="0" borderId="1" xfId="4" applyNumberFormat="1" applyFont="1" applyFill="1" applyBorder="1" applyAlignment="1">
      <alignment horizontal="right" vertical="center"/>
    </xf>
    <xf numFmtId="167" fontId="7" fillId="0" borderId="0" xfId="4" applyNumberFormat="1" applyFont="1" applyFill="1" applyBorder="1" applyAlignment="1">
      <alignment horizontal="right" vertical="center"/>
    </xf>
    <xf numFmtId="167" fontId="8" fillId="0" borderId="0" xfId="4" applyNumberFormat="1" applyFont="1" applyFill="1" applyAlignment="1">
      <alignment vertical="center"/>
    </xf>
    <xf numFmtId="167" fontId="8" fillId="0" borderId="1" xfId="4" applyNumberFormat="1" applyFont="1" applyFill="1" applyBorder="1" applyAlignment="1">
      <alignment vertical="center"/>
    </xf>
    <xf numFmtId="167" fontId="8" fillId="0" borderId="0" xfId="10" applyNumberFormat="1" applyFont="1" applyFill="1" applyAlignment="1">
      <alignment vertical="center"/>
    </xf>
    <xf numFmtId="167" fontId="8" fillId="0" borderId="1" xfId="10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vertical="center"/>
    </xf>
    <xf numFmtId="167" fontId="7" fillId="0" borderId="1" xfId="1" applyNumberFormat="1" applyFont="1" applyFill="1" applyBorder="1" applyAlignment="1">
      <alignment vertical="center"/>
    </xf>
    <xf numFmtId="167" fontId="7" fillId="0" borderId="0" xfId="1" applyNumberFormat="1" applyFont="1" applyFill="1" applyAlignment="1">
      <alignment vertical="center"/>
    </xf>
    <xf numFmtId="167" fontId="7" fillId="0" borderId="0" xfId="1" applyNumberFormat="1" applyFont="1" applyFill="1" applyBorder="1" applyAlignment="1">
      <alignment horizontal="right" vertical="center"/>
    </xf>
    <xf numFmtId="167" fontId="7" fillId="0" borderId="1" xfId="1" applyNumberFormat="1" applyFont="1" applyFill="1" applyBorder="1" applyAlignment="1">
      <alignment horizontal="right" vertical="center"/>
    </xf>
    <xf numFmtId="167" fontId="7" fillId="0" borderId="0" xfId="10" applyNumberFormat="1" applyFont="1" applyFill="1" applyBorder="1" applyAlignment="1">
      <alignment horizontal="right" vertical="center" wrapText="1"/>
    </xf>
    <xf numFmtId="167" fontId="7" fillId="0" borderId="0" xfId="10" applyNumberFormat="1" applyFont="1" applyFill="1" applyBorder="1" applyAlignment="1">
      <alignment horizontal="justify" vertical="center" wrapText="1"/>
    </xf>
    <xf numFmtId="164" fontId="8" fillId="0" borderId="0" xfId="11" applyNumberFormat="1" applyFont="1" applyFill="1" applyAlignment="1">
      <alignment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67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7" fontId="8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169" fontId="9" fillId="0" borderId="0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9" fontId="4" fillId="0" borderId="0" xfId="0" applyNumberFormat="1" applyFont="1" applyFill="1" applyAlignment="1">
      <alignment vertical="center"/>
    </xf>
    <xf numFmtId="169" fontId="4" fillId="0" borderId="0" xfId="0" applyNumberFormat="1" applyFont="1" applyFill="1" applyAlignment="1">
      <alignment horizontal="center" vertical="center"/>
    </xf>
    <xf numFmtId="167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169" fontId="9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9" fontId="9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9" fontId="9" fillId="0" borderId="1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69" fontId="9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7" fontId="7" fillId="0" borderId="0" xfId="10" applyNumberFormat="1" applyFont="1" applyFill="1" applyAlignment="1">
      <alignment horizontal="right" vertical="center" wrapText="1"/>
    </xf>
    <xf numFmtId="167" fontId="7" fillId="0" borderId="0" xfId="1" applyNumberFormat="1" applyFont="1" applyFill="1" applyAlignment="1">
      <alignment horizontal="right" vertical="center"/>
    </xf>
    <xf numFmtId="168" fontId="7" fillId="0" borderId="0" xfId="10" applyNumberFormat="1" applyFont="1" applyFill="1" applyBorder="1" applyAlignment="1">
      <alignment horizontal="right" vertical="center"/>
    </xf>
    <xf numFmtId="167" fontId="7" fillId="0" borderId="0" xfId="1" applyNumberFormat="1" applyFont="1" applyFill="1" applyAlignment="1">
      <alignment horizontal="right"/>
    </xf>
    <xf numFmtId="169" fontId="8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7" fillId="0" borderId="1" xfId="10" applyFont="1" applyFill="1" applyBorder="1" applyAlignment="1">
      <alignment vertical="center"/>
    </xf>
    <xf numFmtId="167" fontId="7" fillId="0" borderId="2" xfId="1" applyNumberFormat="1" applyFont="1" applyFill="1" applyBorder="1" applyAlignment="1">
      <alignment horizontal="right" vertical="center"/>
    </xf>
    <xf numFmtId="167" fontId="7" fillId="0" borderId="2" xfId="0" applyNumberFormat="1" applyFont="1" applyFill="1" applyBorder="1" applyAlignment="1">
      <alignment horizontal="right" vertical="center"/>
    </xf>
    <xf numFmtId="167" fontId="7" fillId="0" borderId="2" xfId="10" applyNumberFormat="1" applyFont="1" applyFill="1" applyBorder="1" applyAlignment="1">
      <alignment horizontal="right" vertical="center"/>
    </xf>
    <xf numFmtId="167" fontId="7" fillId="0" borderId="2" xfId="10" quotePrefix="1" applyNumberFormat="1" applyFont="1" applyFill="1" applyBorder="1" applyAlignment="1">
      <alignment horizontal="right" vertical="center"/>
    </xf>
    <xf numFmtId="167" fontId="8" fillId="0" borderId="0" xfId="4" applyNumberFormat="1" applyFont="1" applyFill="1" applyBorder="1" applyAlignment="1">
      <alignment horizontal="right" vertical="center"/>
    </xf>
    <xf numFmtId="167" fontId="7" fillId="0" borderId="0" xfId="4" applyNumberFormat="1" applyFont="1" applyFill="1" applyAlignment="1">
      <alignment horizontal="right" vertical="center"/>
    </xf>
    <xf numFmtId="167" fontId="7" fillId="0" borderId="0" xfId="10" applyNumberFormat="1" applyFont="1" applyFill="1" applyAlignment="1">
      <alignment horizontal="center" vertical="center"/>
    </xf>
    <xf numFmtId="167" fontId="7" fillId="0" borderId="3" xfId="10" applyNumberFormat="1" applyFont="1" applyFill="1" applyBorder="1" applyAlignment="1">
      <alignment horizontal="right" vertical="center"/>
    </xf>
    <xf numFmtId="167" fontId="7" fillId="0" borderId="2" xfId="4" applyNumberFormat="1" applyFont="1" applyFill="1" applyBorder="1" applyAlignment="1">
      <alignment horizontal="right" vertical="center"/>
    </xf>
    <xf numFmtId="166" fontId="7" fillId="0" borderId="0" xfId="10" applyNumberFormat="1" applyFont="1" applyFill="1" applyAlignment="1">
      <alignment horizontal="left" vertical="center"/>
    </xf>
    <xf numFmtId="167" fontId="7" fillId="0" borderId="0" xfId="10" applyNumberFormat="1" applyFont="1" applyFill="1" applyAlignment="1">
      <alignment horizontal="right" wrapText="1"/>
    </xf>
    <xf numFmtId="167" fontId="7" fillId="0" borderId="0" xfId="10" applyNumberFormat="1" applyFont="1" applyFill="1" applyAlignment="1">
      <alignment horizontal="right"/>
    </xf>
    <xf numFmtId="167" fontId="7" fillId="0" borderId="0" xfId="10" applyNumberFormat="1" applyFont="1" applyFill="1" applyBorder="1" applyAlignment="1">
      <alignment horizontal="right" wrapText="1"/>
    </xf>
    <xf numFmtId="167" fontId="7" fillId="0" borderId="0" xfId="6" applyNumberFormat="1" applyFont="1" applyFill="1" applyAlignment="1">
      <alignment vertical="center"/>
    </xf>
    <xf numFmtId="167" fontId="7" fillId="0" borderId="0" xfId="5" applyNumberFormat="1" applyFont="1" applyFill="1" applyAlignment="1">
      <alignment vertical="center"/>
    </xf>
    <xf numFmtId="167" fontId="7" fillId="0" borderId="0" xfId="5" applyNumberFormat="1" applyFont="1" applyFill="1" applyBorder="1" applyAlignment="1">
      <alignment horizontal="right" vertical="center"/>
    </xf>
    <xf numFmtId="167" fontId="8" fillId="2" borderId="0" xfId="4" applyNumberFormat="1" applyFont="1" applyFill="1" applyBorder="1" applyAlignment="1">
      <alignment horizontal="right" vertical="center"/>
    </xf>
    <xf numFmtId="167" fontId="7" fillId="2" borderId="0" xfId="4" applyNumberFormat="1" applyFont="1" applyFill="1" applyAlignment="1">
      <alignment vertical="center"/>
    </xf>
    <xf numFmtId="167" fontId="7" fillId="2" borderId="0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7" fillId="2" borderId="0" xfId="4" applyNumberFormat="1" applyFont="1" applyFill="1" applyBorder="1" applyAlignment="1">
      <alignment horizontal="right" vertical="center"/>
    </xf>
    <xf numFmtId="167" fontId="7" fillId="2" borderId="1" xfId="10" applyNumberFormat="1" applyFont="1" applyFill="1" applyBorder="1" applyAlignment="1">
      <alignment horizontal="right" vertical="center"/>
    </xf>
    <xf numFmtId="167" fontId="7" fillId="2" borderId="0" xfId="4" applyNumberFormat="1" applyFont="1" applyFill="1" applyAlignment="1">
      <alignment horizontal="right" vertical="center"/>
    </xf>
    <xf numFmtId="167" fontId="7" fillId="2" borderId="1" xfId="4" applyNumberFormat="1" applyFont="1" applyFill="1" applyBorder="1" applyAlignment="1">
      <alignment horizontal="right" vertical="center"/>
    </xf>
    <xf numFmtId="167" fontId="7" fillId="2" borderId="3" xfId="10" applyNumberFormat="1" applyFont="1" applyFill="1" applyBorder="1" applyAlignment="1">
      <alignment horizontal="right" vertical="center"/>
    </xf>
    <xf numFmtId="167" fontId="7" fillId="2" borderId="0" xfId="10" applyNumberFormat="1" applyFont="1" applyFill="1" applyBorder="1" applyAlignment="1">
      <alignment horizontal="right" vertical="center"/>
    </xf>
    <xf numFmtId="167" fontId="7" fillId="2" borderId="2" xfId="4" applyNumberFormat="1" applyFont="1" applyFill="1" applyBorder="1" applyAlignment="1">
      <alignment horizontal="right" vertical="center"/>
    </xf>
    <xf numFmtId="167" fontId="7" fillId="2" borderId="0" xfId="10" applyNumberFormat="1" applyFont="1" applyFill="1" applyAlignment="1">
      <alignment vertical="center"/>
    </xf>
    <xf numFmtId="167" fontId="7" fillId="2" borderId="0" xfId="10" applyNumberFormat="1" applyFont="1" applyFill="1" applyAlignment="1">
      <alignment horizontal="right" vertical="center"/>
    </xf>
    <xf numFmtId="167" fontId="7" fillId="2" borderId="0" xfId="0" applyNumberFormat="1" applyFont="1" applyFill="1" applyAlignment="1">
      <alignment horizontal="right" vertical="center"/>
    </xf>
    <xf numFmtId="164" fontId="7" fillId="2" borderId="0" xfId="10" applyNumberFormat="1" applyFont="1" applyFill="1" applyAlignment="1">
      <alignment vertical="center"/>
    </xf>
    <xf numFmtId="167" fontId="7" fillId="2" borderId="0" xfId="0" applyNumberFormat="1" applyFont="1" applyFill="1" applyAlignment="1">
      <alignment vertical="center"/>
    </xf>
    <xf numFmtId="167" fontId="7" fillId="2" borderId="0" xfId="0" applyNumberFormat="1" applyFont="1" applyFill="1" applyBorder="1" applyAlignment="1">
      <alignment vertical="center"/>
    </xf>
    <xf numFmtId="167" fontId="7" fillId="2" borderId="1" xfId="0" applyNumberFormat="1" applyFont="1" applyFill="1" applyBorder="1" applyAlignment="1">
      <alignment vertical="center"/>
    </xf>
    <xf numFmtId="167" fontId="7" fillId="2" borderId="1" xfId="0" quotePrefix="1" applyNumberFormat="1" applyFont="1" applyFill="1" applyBorder="1" applyAlignment="1">
      <alignment horizontal="right" vertical="center"/>
    </xf>
    <xf numFmtId="167" fontId="7" fillId="2" borderId="0" xfId="10" quotePrefix="1" applyNumberFormat="1" applyFont="1" applyFill="1" applyBorder="1" applyAlignment="1">
      <alignment horizontal="right" vertical="center"/>
    </xf>
    <xf numFmtId="167" fontId="7" fillId="2" borderId="1" xfId="10" quotePrefix="1" applyNumberFormat="1" applyFont="1" applyFill="1" applyBorder="1" applyAlignment="1">
      <alignment horizontal="right" vertical="center"/>
    </xf>
    <xf numFmtId="167" fontId="7" fillId="2" borderId="2" xfId="10" quotePrefix="1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7" fontId="7" fillId="2" borderId="2" xfId="10" applyNumberFormat="1" applyFont="1" applyFill="1" applyBorder="1" applyAlignment="1">
      <alignment horizontal="right" vertical="center"/>
    </xf>
    <xf numFmtId="168" fontId="7" fillId="2" borderId="2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Alignment="1">
      <alignment horizontal="center" vertical="center"/>
    </xf>
    <xf numFmtId="167" fontId="4" fillId="2" borderId="1" xfId="0" applyNumberFormat="1" applyFont="1" applyFill="1" applyBorder="1" applyAlignment="1">
      <alignment horizontal="right" vertical="center"/>
    </xf>
    <xf numFmtId="167" fontId="4" fillId="2" borderId="2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Alignment="1">
      <alignment vertical="center"/>
    </xf>
    <xf numFmtId="167" fontId="7" fillId="2" borderId="0" xfId="0" applyNumberFormat="1" applyFont="1" applyFill="1" applyAlignment="1">
      <alignment horizontal="center" vertical="center"/>
    </xf>
    <xf numFmtId="167" fontId="7" fillId="2" borderId="2" xfId="0" applyNumberFormat="1" applyFont="1" applyFill="1" applyBorder="1" applyAlignment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167" fontId="7" fillId="2" borderId="2" xfId="1" applyNumberFormat="1" applyFont="1" applyFill="1" applyBorder="1" applyAlignment="1">
      <alignment horizontal="right" vertical="center"/>
    </xf>
    <xf numFmtId="167" fontId="7" fillId="2" borderId="0" xfId="1" applyNumberFormat="1" applyFont="1" applyFill="1" applyBorder="1" applyAlignment="1">
      <alignment horizontal="right" vertical="center"/>
    </xf>
    <xf numFmtId="167" fontId="7" fillId="2" borderId="0" xfId="10" applyNumberFormat="1" applyFont="1" applyFill="1" applyBorder="1" applyAlignment="1">
      <alignment horizontal="right" vertical="center" wrapText="1"/>
    </xf>
    <xf numFmtId="164" fontId="7" fillId="2" borderId="0" xfId="10" applyNumberFormat="1" applyFont="1" applyFill="1" applyBorder="1" applyAlignment="1">
      <alignment vertical="center"/>
    </xf>
    <xf numFmtId="167" fontId="7" fillId="2" borderId="0" xfId="1" applyNumberFormat="1" applyFont="1" applyFill="1" applyAlignment="1">
      <alignment horizontal="right"/>
    </xf>
    <xf numFmtId="167" fontId="7" fillId="2" borderId="0" xfId="6" applyNumberFormat="1" applyFont="1" applyFill="1" applyAlignment="1">
      <alignment vertical="center"/>
    </xf>
    <xf numFmtId="167" fontId="7" fillId="2" borderId="0" xfId="10" applyNumberFormat="1" applyFont="1" applyFill="1" applyBorder="1" applyAlignment="1">
      <alignment vertical="center"/>
    </xf>
    <xf numFmtId="166" fontId="7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/>
    </xf>
    <xf numFmtId="167" fontId="7" fillId="2" borderId="0" xfId="4" applyNumberFormat="1" applyFont="1" applyFill="1" applyBorder="1" applyAlignment="1">
      <alignment vertical="center"/>
    </xf>
    <xf numFmtId="0" fontId="9" fillId="0" borderId="0" xfId="0" quotePrefix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167" fontId="7" fillId="0" borderId="1" xfId="0" quotePrefix="1" applyNumberFormat="1" applyFont="1" applyFill="1" applyBorder="1" applyAlignment="1">
      <alignment horizontal="right" vertical="center"/>
    </xf>
    <xf numFmtId="168" fontId="7" fillId="0" borderId="2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/>
    </xf>
    <xf numFmtId="164" fontId="13" fillId="0" borderId="0" xfId="10" applyNumberFormat="1" applyFont="1" applyFill="1" applyAlignment="1">
      <alignment vertical="center"/>
    </xf>
    <xf numFmtId="169" fontId="9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4" fontId="7" fillId="0" borderId="0" xfId="1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Fill="1" applyBorder="1" applyAlignment="1">
      <alignment vertical="center"/>
    </xf>
    <xf numFmtId="169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2" borderId="0" xfId="0" applyFont="1" applyFill="1"/>
    <xf numFmtId="169" fontId="8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Alignment="1">
      <alignment horizontal="left" vertical="center"/>
    </xf>
    <xf numFmtId="164" fontId="7" fillId="0" borderId="0" xfId="10" applyNumberFormat="1" applyFont="1" applyFill="1" applyBorder="1" applyAlignment="1">
      <alignment horizontal="center" vertical="center" wrapText="1"/>
    </xf>
    <xf numFmtId="167" fontId="8" fillId="0" borderId="0" xfId="10" applyNumberFormat="1" applyFont="1" applyFill="1" applyAlignment="1">
      <alignment horizontal="center" vertical="center"/>
    </xf>
    <xf numFmtId="167" fontId="8" fillId="0" borderId="1" xfId="10" applyNumberFormat="1" applyFont="1" applyFill="1" applyBorder="1" applyAlignment="1">
      <alignment horizontal="center" vertical="center"/>
    </xf>
    <xf numFmtId="167" fontId="8" fillId="0" borderId="0" xfId="4" applyNumberFormat="1" applyFont="1" applyFill="1" applyAlignment="1">
      <alignment horizontal="center" vertical="center"/>
    </xf>
    <xf numFmtId="169" fontId="9" fillId="0" borderId="1" xfId="0" applyNumberFormat="1" applyFont="1" applyFill="1" applyBorder="1" applyAlignment="1">
      <alignment horizontal="center" vertical="center"/>
    </xf>
    <xf numFmtId="169" fontId="9" fillId="0" borderId="3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9" fontId="8" fillId="0" borderId="1" xfId="0" applyNumberFormat="1" applyFont="1" applyFill="1" applyBorder="1" applyAlignment="1">
      <alignment horizontal="center" vertical="center"/>
    </xf>
    <xf numFmtId="167" fontId="8" fillId="0" borderId="0" xfId="3" applyNumberFormat="1" applyFont="1" applyFill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4" xfId="6" xr:uid="{00000000-0005-0000-0000-000005000000}"/>
    <cellStyle name="Normal" xfId="0" builtinId="0"/>
    <cellStyle name="Normal 188 5" xfId="7" xr:uid="{00000000-0005-0000-0000-000007000000}"/>
    <cellStyle name="Normal 2 2" xfId="8" xr:uid="{00000000-0005-0000-0000-000008000000}"/>
    <cellStyle name="Normal 215" xfId="9" xr:uid="{00000000-0005-0000-0000-000009000000}"/>
    <cellStyle name="Normal 3" xfId="10" xr:uid="{00000000-0005-0000-0000-00000A000000}"/>
    <cellStyle name="Normal_Maxxis Internation 311207" xfId="11" xr:uid="{00000000-0005-0000-0000-00000B000000}"/>
    <cellStyle name="Normal_Sheet1_งบการเงิน MP-RK รวม Y'49" xfId="12" xr:uid="{00000000-0005-0000-0000-00000C000000}"/>
    <cellStyle name="pwstyle" xfId="13" xr:uid="{00000000-0005-0000-0000-00000D000000}"/>
  </cellStyles>
  <dxfs count="0"/>
  <tableStyles count="0" defaultTableStyle="TableStyleMedium2" defaultPivotStyle="PivotStyleLight16"/>
  <colors>
    <mruColors>
      <color rgb="FFFAFAFA"/>
      <color rgb="FFF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999c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hfy\JHLIM05\WINDOWS\TEMP\LRA%20Schd%2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LS107\DATA01\DATA\Gdf\GDFB\cflow&amp;financing\99ma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S3KOOQW1\PROJECT2004\MEGICIAN\TU-2003-98\TU-2003\TU-2003\DELTA-5\Del-2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ccounting/ACCT/JE/ORACLE%20EOM%20JE/TUI_TUFP%20JE/802%20TUI%20ME%20Int%20$40M_S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Behaviour_THB Only "/>
      <sheetName val="Index"/>
      <sheetName val="B-Note 2"/>
      <sheetName val="FNDWRR"/>
      <sheetName val="Legend"/>
      <sheetName val="Client's List"/>
      <sheetName val="By Se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RA"/>
      <sheetName val="Recon"/>
      <sheetName val="gain"/>
      <sheetName val="Inv Inc"/>
      <sheetName val="MIC"/>
      <sheetName val="NewMIC"/>
      <sheetName val="VL"/>
      <sheetName val="TN"/>
      <sheetName val="ND"/>
      <sheetName val="事業計画"/>
      <sheetName val="投資計画"/>
      <sheetName val="人員計画"/>
      <sheetName val="売上・比例計画"/>
      <sheetName val="MENU"/>
      <sheetName val="Accure"/>
      <sheetName val="10-1 Media"/>
      <sheetName val="10-cut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LRA"/>
      <sheetName val="事業計画"/>
      <sheetName val="投資計画"/>
      <sheetName val="人員計画"/>
      <sheetName val="売上・比例計画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  <sheetName val="1999cf"/>
      <sheetName val="LRA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BneLog"/>
      <sheetName val="Sheet1"/>
      <sheetName val="J E - 801"/>
      <sheetName val="Wire Instruction"/>
      <sheetName val="New 20M_001-2013"/>
      <sheetName val="New 20M_002-2013"/>
      <sheetName val="New 4M_003-2013 closed"/>
      <sheetName val="44M_004-2012 Replacement"/>
      <sheetName val="TUF Calculation"/>
      <sheetName val="20M_003-2010"/>
      <sheetName val="15M_004-2010"/>
      <sheetName val="9M_001-2012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"/>
  <sheetViews>
    <sheetView topLeftCell="A140" zoomScale="110" zoomScaleNormal="110" workbookViewId="0">
      <selection activeCell="N154" sqref="N154"/>
    </sheetView>
  </sheetViews>
  <sheetFormatPr defaultColWidth="0.7109375" defaultRowHeight="16.5" customHeight="1"/>
  <cols>
    <col min="1" max="1" width="1.42578125" style="1" customWidth="1"/>
    <col min="2" max="2" width="31.85546875" style="1" customWidth="1"/>
    <col min="3" max="3" width="5.42578125" style="13" customWidth="1"/>
    <col min="4" max="4" width="0.7109375" style="1" customWidth="1"/>
    <col min="5" max="5" width="12" style="41" customWidth="1"/>
    <col min="6" max="6" width="0.7109375" style="27" customWidth="1"/>
    <col min="7" max="7" width="12" style="41" customWidth="1"/>
    <col min="8" max="8" width="0.7109375" style="27" customWidth="1"/>
    <col min="9" max="9" width="12" style="27" customWidth="1"/>
    <col min="10" max="10" width="0.7109375" style="27" customWidth="1"/>
    <col min="11" max="11" width="12" style="27" customWidth="1"/>
    <col min="12" max="14" width="15.7109375" style="1" customWidth="1"/>
    <col min="15" max="16384" width="0.7109375" style="1"/>
  </cols>
  <sheetData>
    <row r="1" spans="1:11" ht="16.5" customHeight="1">
      <c r="A1" s="10" t="s">
        <v>89</v>
      </c>
      <c r="B1" s="10"/>
      <c r="C1" s="40"/>
      <c r="D1" s="10"/>
    </row>
    <row r="2" spans="1:11" ht="16.5" customHeight="1">
      <c r="A2" s="10" t="s">
        <v>2</v>
      </c>
      <c r="B2" s="10"/>
      <c r="C2" s="40"/>
      <c r="D2" s="10"/>
    </row>
    <row r="3" spans="1:11" ht="16.5" customHeight="1">
      <c r="A3" s="25" t="s">
        <v>145</v>
      </c>
      <c r="B3" s="25"/>
      <c r="C3" s="39"/>
      <c r="D3" s="25"/>
      <c r="E3" s="42"/>
      <c r="F3" s="33"/>
      <c r="G3" s="42"/>
      <c r="H3" s="33"/>
      <c r="I3" s="33"/>
      <c r="J3" s="33"/>
      <c r="K3" s="33"/>
    </row>
    <row r="4" spans="1:11" ht="16.5" customHeight="1">
      <c r="A4" s="2"/>
      <c r="B4" s="2"/>
      <c r="C4" s="3"/>
      <c r="D4" s="2"/>
      <c r="E4" s="43"/>
      <c r="F4" s="6"/>
      <c r="G4" s="43"/>
      <c r="H4" s="6"/>
      <c r="I4" s="6"/>
      <c r="J4" s="6"/>
      <c r="K4" s="6"/>
    </row>
    <row r="6" spans="1:11" ht="16.5" customHeight="1">
      <c r="E6" s="211" t="s">
        <v>49</v>
      </c>
      <c r="F6" s="211"/>
      <c r="G6" s="211"/>
      <c r="I6" s="209" t="s">
        <v>50</v>
      </c>
      <c r="J6" s="209"/>
      <c r="K6" s="209"/>
    </row>
    <row r="7" spans="1:11" ht="16.5" customHeight="1">
      <c r="C7" s="40"/>
      <c r="E7" s="210" t="s">
        <v>63</v>
      </c>
      <c r="F7" s="210"/>
      <c r="G7" s="210"/>
      <c r="H7" s="28"/>
      <c r="I7" s="210" t="s">
        <v>63</v>
      </c>
      <c r="J7" s="210"/>
      <c r="K7" s="210"/>
    </row>
    <row r="8" spans="1:11" ht="16.5" customHeight="1">
      <c r="C8" s="40"/>
      <c r="E8" s="30" t="s">
        <v>144</v>
      </c>
      <c r="F8" s="29"/>
      <c r="G8" s="30" t="s">
        <v>115</v>
      </c>
      <c r="H8" s="29"/>
      <c r="I8" s="30" t="s">
        <v>144</v>
      </c>
      <c r="J8" s="29"/>
      <c r="K8" s="30" t="s">
        <v>115</v>
      </c>
    </row>
    <row r="9" spans="1:11" ht="16.5" customHeight="1">
      <c r="C9" s="39" t="s">
        <v>10</v>
      </c>
      <c r="E9" s="44" t="s">
        <v>9</v>
      </c>
      <c r="F9" s="29"/>
      <c r="G9" s="44" t="s">
        <v>9</v>
      </c>
      <c r="H9" s="29"/>
      <c r="I9" s="44" t="s">
        <v>9</v>
      </c>
      <c r="J9" s="29"/>
      <c r="K9" s="44" t="s">
        <v>9</v>
      </c>
    </row>
    <row r="10" spans="1:11" ht="16.5" customHeight="1">
      <c r="C10" s="3"/>
      <c r="E10" s="145"/>
      <c r="F10" s="29"/>
      <c r="G10" s="133"/>
      <c r="H10" s="29"/>
      <c r="I10" s="145"/>
      <c r="J10" s="29"/>
      <c r="K10" s="133"/>
    </row>
    <row r="11" spans="1:11" ht="16.5" customHeight="1">
      <c r="A11" s="10" t="s">
        <v>3</v>
      </c>
      <c r="B11" s="10"/>
      <c r="C11" s="40"/>
      <c r="D11" s="10"/>
      <c r="E11" s="146"/>
      <c r="I11" s="156"/>
    </row>
    <row r="12" spans="1:11" ht="16.5" customHeight="1">
      <c r="A12" s="10"/>
      <c r="B12" s="10"/>
      <c r="C12" s="40"/>
      <c r="D12" s="10"/>
      <c r="E12" s="146"/>
      <c r="I12" s="156"/>
    </row>
    <row r="13" spans="1:11" ht="16.5" customHeight="1">
      <c r="A13" s="10" t="s">
        <v>4</v>
      </c>
      <c r="B13" s="10"/>
      <c r="C13" s="40"/>
      <c r="D13" s="10"/>
      <c r="E13" s="146"/>
      <c r="I13" s="156"/>
    </row>
    <row r="14" spans="1:11" ht="16.5" customHeight="1">
      <c r="A14" s="10"/>
      <c r="B14" s="10"/>
      <c r="E14" s="146"/>
      <c r="I14" s="156"/>
    </row>
    <row r="15" spans="1:11" ht="16.5" customHeight="1">
      <c r="A15" s="1" t="s">
        <v>5</v>
      </c>
      <c r="C15" s="196">
        <v>10</v>
      </c>
      <c r="E15" s="147">
        <v>14323709</v>
      </c>
      <c r="F15" s="31"/>
      <c r="G15" s="59">
        <v>293562253</v>
      </c>
      <c r="H15" s="31"/>
      <c r="I15" s="147">
        <v>13856586</v>
      </c>
      <c r="J15" s="31"/>
      <c r="K15" s="59">
        <v>291134515</v>
      </c>
    </row>
    <row r="16" spans="1:11" ht="16.5" customHeight="1">
      <c r="A16" s="1" t="s">
        <v>46</v>
      </c>
      <c r="C16" s="196">
        <v>11</v>
      </c>
      <c r="E16" s="147">
        <v>394566573</v>
      </c>
      <c r="F16" s="31"/>
      <c r="G16" s="59">
        <v>194449284</v>
      </c>
      <c r="H16" s="31"/>
      <c r="I16" s="147">
        <v>391417703</v>
      </c>
      <c r="J16" s="135"/>
      <c r="K16" s="59">
        <v>193645113</v>
      </c>
    </row>
    <row r="17" spans="1:11" ht="16.5" customHeight="1">
      <c r="A17" s="1" t="s">
        <v>118</v>
      </c>
      <c r="C17" s="196">
        <v>12</v>
      </c>
      <c r="E17" s="147">
        <v>866337</v>
      </c>
      <c r="F17" s="31"/>
      <c r="G17" s="59">
        <v>2218452</v>
      </c>
      <c r="H17" s="31"/>
      <c r="I17" s="147">
        <v>866337</v>
      </c>
      <c r="J17" s="135"/>
      <c r="K17" s="59">
        <v>2218452</v>
      </c>
    </row>
    <row r="18" spans="1:11" ht="16.5" customHeight="1">
      <c r="A18" s="1" t="s">
        <v>97</v>
      </c>
      <c r="C18" s="196">
        <v>13</v>
      </c>
      <c r="E18" s="147">
        <v>147510602</v>
      </c>
      <c r="F18" s="31"/>
      <c r="G18" s="59">
        <v>103675682</v>
      </c>
      <c r="H18" s="31"/>
      <c r="I18" s="147">
        <v>147493822</v>
      </c>
      <c r="J18" s="31"/>
      <c r="K18" s="59">
        <v>103675682</v>
      </c>
    </row>
    <row r="19" spans="1:11" ht="16.5" customHeight="1">
      <c r="A19" s="1" t="s">
        <v>7</v>
      </c>
      <c r="C19" s="196">
        <v>14</v>
      </c>
      <c r="E19" s="148">
        <v>11004779</v>
      </c>
      <c r="F19" s="5"/>
      <c r="G19" s="60">
        <v>4964725</v>
      </c>
      <c r="H19" s="5"/>
      <c r="I19" s="148">
        <v>10845061</v>
      </c>
      <c r="J19" s="5"/>
      <c r="K19" s="60">
        <v>4900369</v>
      </c>
    </row>
    <row r="20" spans="1:11" ht="16.5" customHeight="1">
      <c r="E20" s="149"/>
      <c r="F20" s="5"/>
      <c r="G20" s="46"/>
      <c r="H20" s="5"/>
      <c r="I20" s="154"/>
      <c r="J20" s="5"/>
      <c r="K20" s="5"/>
    </row>
    <row r="21" spans="1:11" ht="16.5" customHeight="1">
      <c r="A21" s="10" t="s">
        <v>8</v>
      </c>
      <c r="E21" s="150">
        <f>SUM(E15:E19)</f>
        <v>568272000</v>
      </c>
      <c r="F21" s="31"/>
      <c r="G21" s="7">
        <f>SUM(G15:G19)</f>
        <v>598870396</v>
      </c>
      <c r="H21" s="31"/>
      <c r="I21" s="150">
        <f>SUM(I15:I19)</f>
        <v>564479509</v>
      </c>
      <c r="J21" s="31"/>
      <c r="K21" s="7">
        <f>SUM(K15:K19)</f>
        <v>595574131</v>
      </c>
    </row>
    <row r="22" spans="1:11" ht="16.5" customHeight="1">
      <c r="E22" s="151"/>
      <c r="F22" s="31"/>
      <c r="G22" s="134"/>
      <c r="H22" s="31"/>
      <c r="I22" s="157"/>
      <c r="J22" s="31"/>
      <c r="K22" s="31"/>
    </row>
    <row r="23" spans="1:11" ht="16.5" customHeight="1">
      <c r="A23" s="10" t="s">
        <v>11</v>
      </c>
      <c r="B23" s="10"/>
      <c r="E23" s="151"/>
      <c r="F23" s="31"/>
      <c r="G23" s="134"/>
      <c r="H23" s="31"/>
      <c r="I23" s="157"/>
      <c r="J23" s="31"/>
      <c r="K23" s="31"/>
    </row>
    <row r="24" spans="1:11" ht="16.5" customHeight="1">
      <c r="A24" s="10"/>
      <c r="B24" s="10"/>
      <c r="E24" s="151"/>
      <c r="F24" s="31"/>
      <c r="G24" s="134"/>
      <c r="H24" s="31"/>
      <c r="I24" s="157"/>
      <c r="J24" s="31"/>
      <c r="K24" s="31"/>
    </row>
    <row r="25" spans="1:11" ht="16.5" customHeight="1">
      <c r="A25" s="1" t="s">
        <v>219</v>
      </c>
      <c r="C25" s="196">
        <v>15</v>
      </c>
      <c r="E25" s="147">
        <v>5783700</v>
      </c>
      <c r="F25" s="134"/>
      <c r="G25" s="59">
        <v>5783700</v>
      </c>
      <c r="H25" s="134"/>
      <c r="I25" s="158">
        <v>783700</v>
      </c>
      <c r="J25" s="134"/>
      <c r="K25" s="192">
        <v>783700</v>
      </c>
    </row>
    <row r="26" spans="1:11" ht="16.5" customHeight="1">
      <c r="A26" s="1" t="s">
        <v>217</v>
      </c>
      <c r="C26" s="196">
        <v>16</v>
      </c>
      <c r="E26" s="147">
        <v>0</v>
      </c>
      <c r="F26" s="134"/>
      <c r="G26" s="59" t="s">
        <v>0</v>
      </c>
      <c r="H26" s="134"/>
      <c r="I26" s="158">
        <v>7369971</v>
      </c>
      <c r="J26" s="134"/>
      <c r="K26" s="192">
        <v>7369971</v>
      </c>
    </row>
    <row r="27" spans="1:11" ht="16.5" customHeight="1">
      <c r="A27" s="1" t="s">
        <v>12</v>
      </c>
      <c r="C27" s="196">
        <v>18</v>
      </c>
      <c r="E27" s="147">
        <v>855609181</v>
      </c>
      <c r="F27" s="134"/>
      <c r="G27" s="59">
        <v>657091824</v>
      </c>
      <c r="H27" s="134"/>
      <c r="I27" s="158">
        <v>855600710</v>
      </c>
      <c r="J27" s="134"/>
      <c r="K27" s="192">
        <v>657091821</v>
      </c>
    </row>
    <row r="28" spans="1:11" ht="16.5" customHeight="1">
      <c r="A28" s="1" t="s">
        <v>119</v>
      </c>
      <c r="C28" s="196">
        <v>19</v>
      </c>
      <c r="E28" s="147">
        <v>21440349</v>
      </c>
      <c r="F28" s="134"/>
      <c r="G28" s="59">
        <v>23520203</v>
      </c>
      <c r="H28" s="134"/>
      <c r="I28" s="158">
        <v>21440349</v>
      </c>
      <c r="J28" s="134"/>
      <c r="K28" s="192">
        <v>23520203</v>
      </c>
    </row>
    <row r="29" spans="1:11" ht="16.5" customHeight="1">
      <c r="A29" s="1" t="s">
        <v>13</v>
      </c>
      <c r="C29" s="196">
        <v>20</v>
      </c>
      <c r="E29" s="147">
        <v>2459641</v>
      </c>
      <c r="F29" s="134"/>
      <c r="G29" s="59">
        <v>3583879</v>
      </c>
      <c r="H29" s="134"/>
      <c r="I29" s="158">
        <v>2459641</v>
      </c>
      <c r="J29" s="134"/>
      <c r="K29" s="192">
        <v>3583879</v>
      </c>
    </row>
    <row r="30" spans="1:11" ht="16.5" customHeight="1">
      <c r="A30" s="1" t="s">
        <v>80</v>
      </c>
      <c r="C30" s="196">
        <v>21</v>
      </c>
      <c r="E30" s="148">
        <v>0</v>
      </c>
      <c r="F30" s="134"/>
      <c r="G30" s="60">
        <v>4171090</v>
      </c>
      <c r="H30" s="134"/>
      <c r="I30" s="148">
        <v>0</v>
      </c>
      <c r="J30" s="134"/>
      <c r="K30" s="60">
        <v>4169267</v>
      </c>
    </row>
    <row r="31" spans="1:11" ht="16.5" customHeight="1">
      <c r="E31" s="149"/>
      <c r="F31" s="5"/>
      <c r="G31" s="46"/>
      <c r="H31" s="5"/>
      <c r="I31" s="154"/>
      <c r="J31" s="5"/>
      <c r="K31" s="5"/>
    </row>
    <row r="32" spans="1:11" ht="16.5" customHeight="1">
      <c r="A32" s="10" t="s">
        <v>14</v>
      </c>
      <c r="E32" s="152">
        <f>SUM(E25:E31)</f>
        <v>885292871</v>
      </c>
      <c r="F32" s="5"/>
      <c r="G32" s="45">
        <f>SUM(G25:G31)</f>
        <v>694150696</v>
      </c>
      <c r="H32" s="46"/>
      <c r="I32" s="152">
        <f>SUM(I25:I31)</f>
        <v>887654371</v>
      </c>
      <c r="J32" s="5"/>
      <c r="K32" s="45">
        <f>SUM(K25:K31)</f>
        <v>696518841</v>
      </c>
    </row>
    <row r="33" spans="1:11" ht="16.5" customHeight="1">
      <c r="E33" s="153"/>
      <c r="F33" s="31"/>
      <c r="G33" s="136"/>
      <c r="H33" s="31"/>
      <c r="I33" s="153"/>
      <c r="J33" s="31"/>
      <c r="K33" s="136"/>
    </row>
    <row r="34" spans="1:11" ht="16.5" customHeight="1">
      <c r="E34" s="154"/>
      <c r="F34" s="31"/>
      <c r="G34" s="5"/>
      <c r="H34" s="31"/>
      <c r="I34" s="154"/>
      <c r="J34" s="31"/>
      <c r="K34" s="5"/>
    </row>
    <row r="35" spans="1:11" ht="16.5" customHeight="1" thickBot="1">
      <c r="A35" s="10" t="s">
        <v>15</v>
      </c>
      <c r="B35" s="10"/>
      <c r="E35" s="155">
        <f>SUM(E21,E32)</f>
        <v>1453564871</v>
      </c>
      <c r="F35" s="5"/>
      <c r="G35" s="137">
        <f>SUM(G21,G32)</f>
        <v>1293021092</v>
      </c>
      <c r="H35" s="5"/>
      <c r="I35" s="155">
        <f>SUM(I21,I32)</f>
        <v>1452133880</v>
      </c>
      <c r="J35" s="5"/>
      <c r="K35" s="137">
        <f>SUM(K21,K32)</f>
        <v>1292092972</v>
      </c>
    </row>
    <row r="36" spans="1:11" ht="16.5" customHeight="1" thickTop="1">
      <c r="D36" s="10"/>
      <c r="E36" s="47"/>
      <c r="G36" s="47"/>
    </row>
    <row r="37" spans="1:11" ht="16.5" customHeight="1">
      <c r="D37" s="10"/>
      <c r="E37" s="47"/>
      <c r="G37" s="47"/>
    </row>
    <row r="38" spans="1:11" ht="16.5" customHeight="1">
      <c r="D38" s="10"/>
      <c r="E38" s="47"/>
      <c r="G38" s="47"/>
    </row>
    <row r="39" spans="1:11" ht="16.5" customHeight="1">
      <c r="D39" s="10"/>
      <c r="E39" s="47"/>
      <c r="G39" s="47"/>
    </row>
    <row r="40" spans="1:11" ht="16.5" customHeight="1">
      <c r="D40" s="10"/>
      <c r="E40" s="47"/>
      <c r="G40" s="47"/>
    </row>
    <row r="41" spans="1:11" ht="16.5" customHeight="1">
      <c r="D41" s="10"/>
      <c r="E41" s="47"/>
      <c r="G41" s="47"/>
    </row>
    <row r="42" spans="1:11" ht="16.5" customHeight="1">
      <c r="D42" s="10"/>
      <c r="E42" s="47"/>
      <c r="G42" s="47"/>
    </row>
    <row r="43" spans="1:11" ht="16.5" customHeight="1">
      <c r="D43" s="10"/>
      <c r="E43" s="47"/>
      <c r="G43" s="47"/>
    </row>
    <row r="44" spans="1:11" ht="16.5" customHeight="1">
      <c r="D44" s="10"/>
      <c r="E44" s="47"/>
      <c r="G44" s="47"/>
    </row>
    <row r="45" spans="1:11" ht="16.5" customHeight="1">
      <c r="D45" s="10"/>
      <c r="E45" s="47"/>
      <c r="G45" s="47"/>
    </row>
    <row r="46" spans="1:11" ht="16.5" customHeight="1">
      <c r="D46" s="10"/>
      <c r="E46" s="47"/>
      <c r="G46" s="47"/>
    </row>
    <row r="47" spans="1:11" ht="12" customHeight="1">
      <c r="D47" s="10"/>
      <c r="E47" s="47"/>
      <c r="G47" s="47"/>
    </row>
    <row r="48" spans="1:11" ht="21.95" customHeight="1">
      <c r="A48" s="23" t="s">
        <v>125</v>
      </c>
      <c r="B48" s="23"/>
      <c r="C48" s="24"/>
      <c r="D48" s="25"/>
      <c r="E48" s="48"/>
      <c r="F48" s="33"/>
      <c r="G48" s="48"/>
      <c r="H48" s="33"/>
      <c r="I48" s="33"/>
      <c r="J48" s="33"/>
      <c r="K48" s="33"/>
    </row>
    <row r="49" spans="1:11" ht="16.5" customHeight="1">
      <c r="A49" s="10" t="str">
        <f>+A1</f>
        <v>Sunsweet Public Company Limited</v>
      </c>
      <c r="B49" s="10"/>
      <c r="C49" s="40"/>
      <c r="D49" s="10"/>
    </row>
    <row r="50" spans="1:11" ht="16.5" customHeight="1">
      <c r="A50" s="10" t="s">
        <v>79</v>
      </c>
      <c r="B50" s="10"/>
      <c r="C50" s="40"/>
      <c r="D50" s="10"/>
    </row>
    <row r="51" spans="1:11" ht="16.5" customHeight="1">
      <c r="A51" s="25" t="str">
        <f>A3</f>
        <v>As at 31 December 2021</v>
      </c>
      <c r="B51" s="25"/>
      <c r="C51" s="39"/>
      <c r="D51" s="25"/>
      <c r="E51" s="42"/>
      <c r="F51" s="33"/>
      <c r="G51" s="42"/>
      <c r="H51" s="33"/>
      <c r="I51" s="33"/>
      <c r="J51" s="33"/>
      <c r="K51" s="33"/>
    </row>
    <row r="52" spans="1:11" ht="16.5" customHeight="1">
      <c r="A52" s="2"/>
      <c r="B52" s="2"/>
      <c r="C52" s="3"/>
      <c r="D52" s="2"/>
      <c r="E52" s="43"/>
      <c r="F52" s="6"/>
      <c r="G52" s="43"/>
      <c r="H52" s="6"/>
      <c r="I52" s="6"/>
      <c r="J52" s="6"/>
      <c r="K52" s="6"/>
    </row>
    <row r="54" spans="1:11" ht="16.5" customHeight="1">
      <c r="E54" s="211" t="s">
        <v>49</v>
      </c>
      <c r="F54" s="211"/>
      <c r="G54" s="211"/>
      <c r="I54" s="209" t="s">
        <v>50</v>
      </c>
      <c r="J54" s="209"/>
      <c r="K54" s="209"/>
    </row>
    <row r="55" spans="1:11" ht="16.5" customHeight="1">
      <c r="C55" s="40"/>
      <c r="E55" s="210" t="s">
        <v>63</v>
      </c>
      <c r="F55" s="210"/>
      <c r="G55" s="210"/>
      <c r="H55" s="28"/>
      <c r="I55" s="210" t="s">
        <v>63</v>
      </c>
      <c r="J55" s="210"/>
      <c r="K55" s="210"/>
    </row>
    <row r="56" spans="1:11" ht="16.5" customHeight="1">
      <c r="C56" s="40"/>
      <c r="E56" s="30" t="s">
        <v>144</v>
      </c>
      <c r="F56" s="29"/>
      <c r="G56" s="30" t="s">
        <v>115</v>
      </c>
      <c r="H56" s="29"/>
      <c r="I56" s="30" t="s">
        <v>144</v>
      </c>
      <c r="J56" s="29"/>
      <c r="K56" s="30" t="s">
        <v>115</v>
      </c>
    </row>
    <row r="57" spans="1:11" ht="16.5" customHeight="1">
      <c r="C57" s="39" t="s">
        <v>10</v>
      </c>
      <c r="E57" s="44" t="s">
        <v>9</v>
      </c>
      <c r="F57" s="29"/>
      <c r="G57" s="44" t="s">
        <v>9</v>
      </c>
      <c r="H57" s="29"/>
      <c r="I57" s="44" t="s">
        <v>9</v>
      </c>
      <c r="J57" s="29"/>
      <c r="K57" s="44" t="s">
        <v>9</v>
      </c>
    </row>
    <row r="58" spans="1:11" ht="16.5" customHeight="1">
      <c r="C58" s="3"/>
      <c r="E58" s="145"/>
      <c r="F58" s="29"/>
      <c r="G58" s="133"/>
      <c r="H58" s="29"/>
      <c r="I58" s="145"/>
      <c r="J58" s="29"/>
      <c r="K58" s="133"/>
    </row>
    <row r="59" spans="1:11" ht="16.5" customHeight="1">
      <c r="A59" s="10" t="s">
        <v>51</v>
      </c>
      <c r="B59" s="10"/>
      <c r="C59" s="40"/>
      <c r="D59" s="10"/>
      <c r="E59" s="146"/>
      <c r="I59" s="156"/>
    </row>
    <row r="60" spans="1:11" ht="16.5" customHeight="1">
      <c r="A60" s="10"/>
      <c r="B60" s="10"/>
      <c r="C60" s="40"/>
      <c r="D60" s="10"/>
      <c r="E60" s="146"/>
      <c r="I60" s="156"/>
    </row>
    <row r="61" spans="1:11" ht="16.5" customHeight="1">
      <c r="A61" s="10" t="s">
        <v>16</v>
      </c>
      <c r="B61" s="10"/>
      <c r="C61" s="40"/>
      <c r="D61" s="10"/>
      <c r="E61" s="146"/>
      <c r="I61" s="156"/>
    </row>
    <row r="62" spans="1:11" ht="16.5" customHeight="1">
      <c r="A62" s="10"/>
      <c r="B62" s="10"/>
      <c r="E62" s="146"/>
      <c r="I62" s="156"/>
    </row>
    <row r="63" spans="1:11" ht="16.5" customHeight="1">
      <c r="A63" s="1" t="s">
        <v>212</v>
      </c>
      <c r="B63" s="10"/>
      <c r="E63" s="146"/>
      <c r="I63" s="156"/>
    </row>
    <row r="64" spans="1:11" ht="16.5" customHeight="1">
      <c r="B64" s="1" t="s">
        <v>213</v>
      </c>
      <c r="C64" s="185">
        <v>22.1</v>
      </c>
      <c r="E64" s="158">
        <v>10907670</v>
      </c>
      <c r="F64" s="31"/>
      <c r="G64" s="192">
        <v>0</v>
      </c>
      <c r="H64" s="31"/>
      <c r="I64" s="161">
        <v>10000000</v>
      </c>
      <c r="K64" s="67">
        <v>0</v>
      </c>
    </row>
    <row r="65" spans="1:11" ht="16.5" customHeight="1">
      <c r="A65" s="1" t="s">
        <v>47</v>
      </c>
      <c r="C65" s="68">
        <v>23</v>
      </c>
      <c r="E65" s="158">
        <v>200806019</v>
      </c>
      <c r="F65" s="31"/>
      <c r="G65" s="192">
        <v>206182297</v>
      </c>
      <c r="H65" s="31"/>
      <c r="I65" s="161">
        <v>199458377</v>
      </c>
      <c r="J65" s="31"/>
      <c r="K65" s="67">
        <v>204720930</v>
      </c>
    </row>
    <row r="66" spans="1:11" ht="16.5" customHeight="1">
      <c r="A66" s="63" t="s">
        <v>107</v>
      </c>
      <c r="C66" s="68">
        <v>24</v>
      </c>
      <c r="E66" s="158">
        <v>11349744</v>
      </c>
      <c r="F66" s="31"/>
      <c r="G66" s="192">
        <v>14839760</v>
      </c>
      <c r="H66" s="31"/>
      <c r="I66" s="161">
        <v>11349744</v>
      </c>
      <c r="J66" s="31"/>
      <c r="K66" s="67">
        <v>14839760</v>
      </c>
    </row>
    <row r="67" spans="1:11" ht="16.5" customHeight="1">
      <c r="A67" s="1" t="s">
        <v>120</v>
      </c>
      <c r="C67" s="68">
        <v>12</v>
      </c>
      <c r="E67" s="158">
        <v>3728443</v>
      </c>
      <c r="F67" s="31"/>
      <c r="G67" s="192">
        <v>9115</v>
      </c>
      <c r="H67" s="31"/>
      <c r="I67" s="161">
        <v>3728443</v>
      </c>
      <c r="K67" s="67">
        <v>0</v>
      </c>
    </row>
    <row r="68" spans="1:11" ht="16.5" customHeight="1">
      <c r="A68" s="1" t="s">
        <v>147</v>
      </c>
      <c r="E68" s="160"/>
      <c r="F68" s="31"/>
      <c r="G68" s="62"/>
      <c r="H68" s="31"/>
      <c r="I68" s="159"/>
      <c r="J68" s="31"/>
      <c r="K68" s="1"/>
    </row>
    <row r="69" spans="1:11" ht="16.5" customHeight="1">
      <c r="B69" s="138" t="s">
        <v>201</v>
      </c>
      <c r="C69" s="185">
        <v>22.2</v>
      </c>
      <c r="E69" s="147">
        <v>9780000</v>
      </c>
      <c r="F69" s="31"/>
      <c r="G69" s="59">
        <v>3600000</v>
      </c>
      <c r="H69" s="31"/>
      <c r="I69" s="161">
        <v>9780000</v>
      </c>
      <c r="J69" s="31"/>
      <c r="K69" s="67">
        <v>3600000</v>
      </c>
    </row>
    <row r="70" spans="1:11" ht="16.5" customHeight="1">
      <c r="A70" s="1" t="s">
        <v>81</v>
      </c>
      <c r="C70" s="185"/>
      <c r="E70" s="147">
        <v>19483901</v>
      </c>
      <c r="F70" s="31"/>
      <c r="G70" s="59">
        <v>7702571</v>
      </c>
      <c r="H70" s="31"/>
      <c r="I70" s="161">
        <v>19483901</v>
      </c>
      <c r="J70" s="31"/>
      <c r="K70" s="67">
        <v>7701668</v>
      </c>
    </row>
    <row r="71" spans="1:11" ht="16.5" customHeight="1">
      <c r="A71" s="1" t="s">
        <v>121</v>
      </c>
      <c r="C71" s="185"/>
      <c r="E71" s="147">
        <v>5604503</v>
      </c>
      <c r="F71" s="31"/>
      <c r="G71" s="59">
        <v>6271219</v>
      </c>
      <c r="H71" s="31"/>
      <c r="I71" s="161">
        <v>5604503</v>
      </c>
      <c r="J71" s="31"/>
      <c r="K71" s="67">
        <v>6271219</v>
      </c>
    </row>
    <row r="72" spans="1:11" ht="16.5" customHeight="1">
      <c r="A72" s="1" t="s">
        <v>18</v>
      </c>
      <c r="E72" s="148">
        <v>1694934</v>
      </c>
      <c r="F72" s="5"/>
      <c r="G72" s="60">
        <v>2371388</v>
      </c>
      <c r="H72" s="5"/>
      <c r="I72" s="162">
        <v>1689858</v>
      </c>
      <c r="J72" s="5"/>
      <c r="K72" s="65">
        <v>2368999</v>
      </c>
    </row>
    <row r="73" spans="1:11" ht="16.5" customHeight="1">
      <c r="E73" s="149"/>
      <c r="F73" s="5"/>
      <c r="G73" s="46"/>
      <c r="H73" s="5"/>
      <c r="I73" s="154"/>
      <c r="J73" s="5"/>
      <c r="K73" s="5"/>
    </row>
    <row r="74" spans="1:11" ht="16.5" customHeight="1">
      <c r="A74" s="10" t="s">
        <v>19</v>
      </c>
      <c r="C74" s="40"/>
      <c r="D74" s="10"/>
      <c r="E74" s="150">
        <f>SUM(E64:E72)</f>
        <v>263355214</v>
      </c>
      <c r="F74" s="5"/>
      <c r="G74" s="7">
        <f>SUM(G64:G72)</f>
        <v>240976350</v>
      </c>
      <c r="H74" s="5"/>
      <c r="I74" s="150">
        <f>SUM(I64:I72)</f>
        <v>261094826</v>
      </c>
      <c r="J74" s="5"/>
      <c r="K74" s="7">
        <f>SUM(K64:K72)</f>
        <v>239502576</v>
      </c>
    </row>
    <row r="75" spans="1:11" ht="16.5" customHeight="1">
      <c r="A75" s="10"/>
      <c r="B75" s="10"/>
      <c r="C75" s="40"/>
      <c r="D75" s="10"/>
      <c r="E75" s="146"/>
      <c r="I75" s="156"/>
    </row>
    <row r="76" spans="1:11" ht="16.5" customHeight="1">
      <c r="A76" s="10" t="s">
        <v>20</v>
      </c>
      <c r="B76" s="10"/>
      <c r="C76" s="40"/>
      <c r="D76" s="10"/>
      <c r="E76" s="146"/>
      <c r="I76" s="156"/>
    </row>
    <row r="77" spans="1:11" ht="16.5" customHeight="1">
      <c r="A77" s="10"/>
      <c r="B77" s="10"/>
      <c r="E77" s="146"/>
      <c r="I77" s="156"/>
    </row>
    <row r="78" spans="1:11" ht="16.5" customHeight="1">
      <c r="A78" s="1" t="s">
        <v>202</v>
      </c>
      <c r="C78" s="12">
        <v>22.2</v>
      </c>
      <c r="E78" s="147">
        <v>16705000</v>
      </c>
      <c r="G78" s="59">
        <v>300000</v>
      </c>
      <c r="I78" s="147">
        <v>16705000</v>
      </c>
      <c r="K78" s="59">
        <v>300000</v>
      </c>
    </row>
    <row r="79" spans="1:11" ht="16.5" customHeight="1">
      <c r="A79" s="1" t="s">
        <v>122</v>
      </c>
      <c r="B79" s="10"/>
      <c r="C79" s="12"/>
      <c r="E79" s="147">
        <v>8282274</v>
      </c>
      <c r="G79" s="59">
        <v>11125865</v>
      </c>
      <c r="I79" s="147">
        <v>8282274</v>
      </c>
      <c r="K79" s="59">
        <v>11125865</v>
      </c>
    </row>
    <row r="80" spans="1:11" ht="16.5" customHeight="1">
      <c r="A80" s="1" t="s">
        <v>148</v>
      </c>
      <c r="B80" s="10"/>
      <c r="C80" s="13">
        <v>21</v>
      </c>
      <c r="E80" s="147">
        <v>420623</v>
      </c>
      <c r="G80" s="59">
        <v>0</v>
      </c>
      <c r="I80" s="147">
        <v>420623</v>
      </c>
      <c r="K80" s="59">
        <v>0</v>
      </c>
    </row>
    <row r="81" spans="1:11" ht="16.5" customHeight="1">
      <c r="A81" s="1" t="s">
        <v>21</v>
      </c>
      <c r="C81" s="13">
        <v>25</v>
      </c>
      <c r="E81" s="148">
        <v>22462160</v>
      </c>
      <c r="F81" s="31"/>
      <c r="G81" s="60">
        <v>18588165</v>
      </c>
      <c r="H81" s="31"/>
      <c r="I81" s="148">
        <v>22462160</v>
      </c>
      <c r="J81" s="31"/>
      <c r="K81" s="60">
        <v>18588165</v>
      </c>
    </row>
    <row r="82" spans="1:11" ht="16.5" customHeight="1">
      <c r="E82" s="149"/>
      <c r="F82" s="5"/>
      <c r="G82" s="46"/>
      <c r="H82" s="5"/>
      <c r="I82" s="154"/>
      <c r="J82" s="5"/>
      <c r="K82" s="5"/>
    </row>
    <row r="83" spans="1:11" ht="16.5" customHeight="1">
      <c r="A83" s="10" t="s">
        <v>22</v>
      </c>
      <c r="C83" s="40"/>
      <c r="D83" s="10"/>
      <c r="E83" s="150">
        <f>SUM(E78:E81)</f>
        <v>47870057</v>
      </c>
      <c r="F83" s="5"/>
      <c r="G83" s="7">
        <f>SUM(G78:G81)</f>
        <v>30014030</v>
      </c>
      <c r="H83" s="5"/>
      <c r="I83" s="150">
        <f>SUM(I78:I81)</f>
        <v>47870057</v>
      </c>
      <c r="J83" s="5"/>
      <c r="K83" s="7">
        <f>SUM(K78:K81)</f>
        <v>30014030</v>
      </c>
    </row>
    <row r="84" spans="1:11" ht="16.5" customHeight="1">
      <c r="E84" s="153"/>
      <c r="F84" s="5"/>
      <c r="G84" s="136"/>
      <c r="H84" s="5"/>
      <c r="I84" s="153"/>
      <c r="J84" s="5"/>
      <c r="K84" s="136"/>
    </row>
    <row r="85" spans="1:11" ht="16.5" customHeight="1">
      <c r="E85" s="154"/>
      <c r="F85" s="5"/>
      <c r="G85" s="5"/>
      <c r="H85" s="5"/>
      <c r="I85" s="154"/>
      <c r="J85" s="5"/>
      <c r="K85" s="5"/>
    </row>
    <row r="86" spans="1:11" ht="16.5" customHeight="1">
      <c r="A86" s="10" t="s">
        <v>23</v>
      </c>
      <c r="C86" s="40"/>
      <c r="D86" s="10"/>
      <c r="E86" s="150">
        <f>SUM(E74,E83)</f>
        <v>311225271</v>
      </c>
      <c r="F86" s="5"/>
      <c r="G86" s="7">
        <f>SUM(G74,G83)</f>
        <v>270990380</v>
      </c>
      <c r="H86" s="5"/>
      <c r="I86" s="150">
        <f>SUM(I74,I83)</f>
        <v>308964883</v>
      </c>
      <c r="J86" s="5"/>
      <c r="K86" s="7">
        <f>SUM(K74,K83)</f>
        <v>269516606</v>
      </c>
    </row>
    <row r="87" spans="1:11" ht="16.5" customHeight="1">
      <c r="A87" s="10"/>
      <c r="B87" s="10"/>
      <c r="C87" s="40"/>
      <c r="D87" s="10"/>
      <c r="E87" s="43"/>
      <c r="F87" s="6"/>
      <c r="G87" s="43"/>
      <c r="H87" s="6"/>
      <c r="I87" s="6"/>
      <c r="J87" s="6"/>
      <c r="K87" s="6"/>
    </row>
    <row r="88" spans="1:11" ht="16.5" customHeight="1">
      <c r="A88" s="10"/>
      <c r="B88" s="10"/>
      <c r="C88" s="40"/>
      <c r="D88" s="10"/>
      <c r="E88" s="43"/>
      <c r="F88" s="6"/>
      <c r="G88" s="43"/>
      <c r="H88" s="6"/>
      <c r="I88" s="6"/>
      <c r="J88" s="6"/>
      <c r="K88" s="6"/>
    </row>
    <row r="89" spans="1:11" ht="16.5" customHeight="1">
      <c r="A89" s="10"/>
      <c r="B89" s="10"/>
      <c r="C89" s="40"/>
      <c r="D89" s="10"/>
      <c r="E89" s="43"/>
      <c r="F89" s="6"/>
      <c r="G89" s="43"/>
      <c r="H89" s="6"/>
      <c r="I89" s="6"/>
      <c r="J89" s="6"/>
      <c r="K89" s="6"/>
    </row>
    <row r="90" spans="1:11" ht="16.5" customHeight="1">
      <c r="A90" s="10"/>
      <c r="B90" s="10"/>
      <c r="C90" s="40"/>
      <c r="D90" s="10"/>
      <c r="E90" s="43"/>
      <c r="F90" s="6"/>
      <c r="G90" s="43"/>
      <c r="H90" s="6"/>
      <c r="I90" s="6"/>
      <c r="J90" s="6"/>
      <c r="K90" s="6"/>
    </row>
    <row r="91" spans="1:11" ht="16.5" customHeight="1">
      <c r="A91" s="10"/>
      <c r="B91" s="10"/>
      <c r="C91" s="40"/>
      <c r="D91" s="10"/>
      <c r="E91" s="43"/>
      <c r="F91" s="6"/>
      <c r="G91" s="43"/>
      <c r="H91" s="6"/>
      <c r="I91" s="6"/>
      <c r="J91" s="6"/>
      <c r="K91" s="6"/>
    </row>
    <row r="92" spans="1:11" ht="16.5" customHeight="1">
      <c r="A92" s="10"/>
      <c r="B92" s="10"/>
      <c r="C92" s="40"/>
      <c r="D92" s="10"/>
      <c r="E92" s="43"/>
      <c r="F92" s="6"/>
      <c r="G92" s="43"/>
      <c r="H92" s="6"/>
      <c r="I92" s="6"/>
      <c r="J92" s="6"/>
      <c r="K92" s="6"/>
    </row>
    <row r="93" spans="1:11" ht="16.5" customHeight="1">
      <c r="A93" s="10"/>
      <c r="B93" s="10"/>
      <c r="C93" s="40"/>
      <c r="D93" s="10"/>
      <c r="E93" s="43"/>
      <c r="F93" s="6"/>
      <c r="G93" s="43"/>
      <c r="H93" s="6"/>
      <c r="I93" s="6"/>
      <c r="J93" s="6"/>
      <c r="K93" s="6"/>
    </row>
    <row r="94" spans="1:11" ht="16.5" customHeight="1">
      <c r="A94" s="10"/>
      <c r="B94" s="10"/>
      <c r="C94" s="40"/>
      <c r="D94" s="10"/>
      <c r="E94" s="43"/>
      <c r="F94" s="6"/>
      <c r="G94" s="43"/>
      <c r="H94" s="6"/>
      <c r="I94" s="6"/>
      <c r="J94" s="6"/>
      <c r="K94" s="6"/>
    </row>
    <row r="95" spans="1:11" ht="13.5" customHeight="1">
      <c r="A95" s="10"/>
      <c r="B95" s="10"/>
      <c r="C95" s="40"/>
      <c r="D95" s="10"/>
      <c r="E95" s="43"/>
      <c r="F95" s="6"/>
      <c r="G95" s="43"/>
      <c r="H95" s="6"/>
      <c r="I95" s="6"/>
      <c r="J95" s="6"/>
      <c r="K95" s="6"/>
    </row>
    <row r="96" spans="1:11" ht="21.95" customHeight="1">
      <c r="A96" s="23" t="str">
        <f>+A48</f>
        <v>The accompanying notes are an integral part of these consolidated and separate financial statements.</v>
      </c>
      <c r="B96" s="25"/>
      <c r="C96" s="39"/>
      <c r="D96" s="25"/>
      <c r="E96" s="42"/>
      <c r="F96" s="33"/>
      <c r="G96" s="42"/>
      <c r="H96" s="33"/>
      <c r="I96" s="33"/>
      <c r="J96" s="33"/>
      <c r="K96" s="33"/>
    </row>
    <row r="97" spans="1:11" ht="16.5" customHeight="1">
      <c r="A97" s="10" t="str">
        <f>+A1</f>
        <v>Sunsweet Public Company Limited</v>
      </c>
      <c r="B97" s="10"/>
      <c r="C97" s="40"/>
      <c r="D97" s="10"/>
    </row>
    <row r="98" spans="1:11" ht="16.5" customHeight="1">
      <c r="A98" s="10" t="s">
        <v>2</v>
      </c>
      <c r="B98" s="10"/>
      <c r="C98" s="40"/>
      <c r="D98" s="10"/>
    </row>
    <row r="99" spans="1:11" ht="16.5" customHeight="1">
      <c r="A99" s="25" t="str">
        <f>A3</f>
        <v>As at 31 December 2021</v>
      </c>
      <c r="B99" s="25"/>
      <c r="C99" s="39"/>
      <c r="D99" s="25"/>
      <c r="E99" s="42"/>
      <c r="F99" s="33"/>
      <c r="G99" s="42"/>
      <c r="H99" s="33"/>
      <c r="I99" s="33"/>
      <c r="J99" s="33"/>
      <c r="K99" s="33"/>
    </row>
    <row r="100" spans="1:11" ht="15.95" customHeight="1">
      <c r="A100" s="2"/>
      <c r="B100" s="2"/>
      <c r="C100" s="3"/>
      <c r="D100" s="2"/>
      <c r="E100" s="43"/>
      <c r="F100" s="6"/>
      <c r="G100" s="43"/>
      <c r="H100" s="6"/>
      <c r="I100" s="6"/>
      <c r="J100" s="6"/>
      <c r="K100" s="6"/>
    </row>
    <row r="101" spans="1:11" ht="15.95" customHeight="1"/>
    <row r="102" spans="1:11" ht="15.95" customHeight="1">
      <c r="E102" s="211" t="s">
        <v>49</v>
      </c>
      <c r="F102" s="211"/>
      <c r="G102" s="211"/>
      <c r="I102" s="209" t="s">
        <v>50</v>
      </c>
      <c r="J102" s="209"/>
      <c r="K102" s="209"/>
    </row>
    <row r="103" spans="1:11" ht="15.95" customHeight="1">
      <c r="C103" s="40"/>
      <c r="E103" s="210" t="s">
        <v>63</v>
      </c>
      <c r="F103" s="210"/>
      <c r="G103" s="210"/>
      <c r="H103" s="28"/>
      <c r="I103" s="210" t="s">
        <v>63</v>
      </c>
      <c r="J103" s="210"/>
      <c r="K103" s="210"/>
    </row>
    <row r="104" spans="1:11" ht="15.95" customHeight="1">
      <c r="C104" s="40"/>
      <c r="E104" s="30" t="s">
        <v>144</v>
      </c>
      <c r="F104" s="29"/>
      <c r="G104" s="30" t="s">
        <v>115</v>
      </c>
      <c r="H104" s="29"/>
      <c r="I104" s="30" t="s">
        <v>144</v>
      </c>
      <c r="J104" s="29"/>
      <c r="K104" s="30" t="s">
        <v>115</v>
      </c>
    </row>
    <row r="105" spans="1:11" ht="15.95" customHeight="1">
      <c r="C105" s="39" t="s">
        <v>10</v>
      </c>
      <c r="E105" s="44" t="s">
        <v>9</v>
      </c>
      <c r="F105" s="29"/>
      <c r="G105" s="44" t="s">
        <v>9</v>
      </c>
      <c r="H105" s="29"/>
      <c r="I105" s="44" t="s">
        <v>9</v>
      </c>
      <c r="J105" s="29"/>
      <c r="K105" s="44" t="s">
        <v>9</v>
      </c>
    </row>
    <row r="106" spans="1:11" ht="15.95" customHeight="1">
      <c r="C106" s="3"/>
      <c r="E106" s="145"/>
      <c r="F106" s="29"/>
      <c r="G106" s="133"/>
      <c r="H106" s="29"/>
      <c r="I106" s="145"/>
      <c r="J106" s="29"/>
      <c r="K106" s="133"/>
    </row>
    <row r="107" spans="1:11" ht="15.95" customHeight="1">
      <c r="A107" s="10" t="s">
        <v>203</v>
      </c>
      <c r="B107" s="10"/>
      <c r="C107" s="40"/>
      <c r="D107" s="10"/>
      <c r="E107" s="146"/>
      <c r="I107" s="156"/>
    </row>
    <row r="108" spans="1:11" ht="15.95" customHeight="1">
      <c r="A108" s="10"/>
      <c r="B108" s="10"/>
      <c r="C108" s="40"/>
      <c r="D108" s="10"/>
      <c r="E108" s="146"/>
      <c r="I108" s="156"/>
    </row>
    <row r="109" spans="1:11" ht="15.95" customHeight="1">
      <c r="A109" s="10" t="s">
        <v>52</v>
      </c>
      <c r="B109" s="10"/>
      <c r="C109" s="40"/>
      <c r="D109" s="10"/>
      <c r="E109" s="187"/>
      <c r="F109" s="6"/>
      <c r="G109" s="43"/>
      <c r="H109" s="6"/>
      <c r="I109" s="184"/>
      <c r="J109" s="6"/>
      <c r="K109" s="6"/>
    </row>
    <row r="110" spans="1:11" ht="15.95" customHeight="1">
      <c r="A110" s="10"/>
      <c r="B110" s="10"/>
      <c r="E110" s="187"/>
      <c r="F110" s="6"/>
      <c r="G110" s="43"/>
      <c r="H110" s="6"/>
      <c r="I110" s="184"/>
      <c r="J110" s="6"/>
      <c r="K110" s="6"/>
    </row>
    <row r="111" spans="1:11" ht="15.95" customHeight="1">
      <c r="A111" s="1" t="s">
        <v>24</v>
      </c>
      <c r="E111" s="149"/>
      <c r="F111" s="5"/>
      <c r="G111" s="46"/>
      <c r="H111" s="5"/>
      <c r="I111" s="154"/>
      <c r="J111" s="5"/>
      <c r="K111" s="5"/>
    </row>
    <row r="112" spans="1:11" ht="15.95" customHeight="1">
      <c r="B112" s="1" t="s">
        <v>25</v>
      </c>
      <c r="E112" s="146"/>
      <c r="I112" s="156"/>
    </row>
    <row r="113" spans="1:11" ht="15.95" customHeight="1">
      <c r="B113" s="1" t="s">
        <v>149</v>
      </c>
      <c r="E113" s="146"/>
      <c r="I113" s="156"/>
    </row>
    <row r="114" spans="1:11" ht="15.95" customHeight="1">
      <c r="B114" s="1" t="s">
        <v>82</v>
      </c>
      <c r="E114" s="146"/>
      <c r="I114" s="156"/>
    </row>
    <row r="115" spans="1:11" ht="15.95" customHeight="1">
      <c r="B115" s="1" t="s">
        <v>150</v>
      </c>
      <c r="E115" s="146"/>
      <c r="I115" s="156"/>
    </row>
    <row r="116" spans="1:11" ht="15.95" customHeight="1" thickBot="1">
      <c r="B116" s="1" t="s">
        <v>151</v>
      </c>
      <c r="C116" s="13">
        <v>26</v>
      </c>
      <c r="E116" s="176">
        <v>322500000</v>
      </c>
      <c r="G116" s="130">
        <v>215000000</v>
      </c>
      <c r="I116" s="176">
        <v>322500000</v>
      </c>
      <c r="K116" s="130">
        <v>215000000</v>
      </c>
    </row>
    <row r="117" spans="1:11" ht="15.95" customHeight="1" thickTop="1">
      <c r="E117" s="149"/>
      <c r="F117" s="5"/>
      <c r="G117" s="46"/>
      <c r="H117" s="5"/>
      <c r="I117" s="154"/>
      <c r="J117" s="5"/>
      <c r="K117" s="5"/>
    </row>
    <row r="118" spans="1:11" ht="15.95" customHeight="1">
      <c r="B118" s="1" t="s">
        <v>75</v>
      </c>
      <c r="E118" s="146"/>
      <c r="I118" s="156"/>
    </row>
    <row r="119" spans="1:11" ht="15.95" customHeight="1">
      <c r="B119" s="1" t="s">
        <v>152</v>
      </c>
      <c r="E119" s="156"/>
      <c r="G119" s="27"/>
      <c r="I119" s="156"/>
    </row>
    <row r="120" spans="1:11" ht="15.95" customHeight="1">
      <c r="B120" s="1" t="s">
        <v>153</v>
      </c>
      <c r="E120" s="156"/>
      <c r="G120" s="27"/>
      <c r="I120" s="156"/>
    </row>
    <row r="121" spans="1:11" ht="15.95" customHeight="1">
      <c r="B121" s="1" t="s">
        <v>150</v>
      </c>
      <c r="E121" s="156"/>
      <c r="G121" s="27"/>
      <c r="I121" s="156"/>
    </row>
    <row r="122" spans="1:11" ht="15.95" customHeight="1">
      <c r="B122" s="1" t="s">
        <v>154</v>
      </c>
      <c r="C122" s="13">
        <v>26</v>
      </c>
      <c r="E122" s="147">
        <v>322498713</v>
      </c>
      <c r="F122" s="5"/>
      <c r="G122" s="59">
        <v>215000000</v>
      </c>
      <c r="H122" s="5"/>
      <c r="I122" s="147">
        <v>322498713</v>
      </c>
      <c r="J122" s="5"/>
      <c r="K122" s="59">
        <v>215000000</v>
      </c>
    </row>
    <row r="123" spans="1:11" ht="15.95" customHeight="1">
      <c r="A123" s="1" t="s">
        <v>110</v>
      </c>
      <c r="E123" s="160">
        <v>665525655</v>
      </c>
      <c r="F123" s="62"/>
      <c r="G123" s="62">
        <v>665525655</v>
      </c>
      <c r="H123" s="62"/>
      <c r="I123" s="160">
        <v>665525655</v>
      </c>
      <c r="K123" s="62">
        <v>665525655</v>
      </c>
    </row>
    <row r="124" spans="1:11" ht="15.95" customHeight="1">
      <c r="A124" s="1" t="s">
        <v>76</v>
      </c>
      <c r="E124" s="149"/>
      <c r="F124" s="5"/>
      <c r="G124" s="46"/>
      <c r="H124" s="5"/>
      <c r="I124" s="154"/>
      <c r="J124" s="5"/>
      <c r="K124" s="5"/>
    </row>
    <row r="125" spans="1:11" ht="15.95" customHeight="1">
      <c r="B125" s="1" t="s">
        <v>74</v>
      </c>
      <c r="E125" s="160">
        <v>-20637124</v>
      </c>
      <c r="F125" s="46"/>
      <c r="G125" s="62">
        <v>-20637124</v>
      </c>
      <c r="H125" s="46"/>
      <c r="I125" s="160">
        <v>-21000000</v>
      </c>
      <c r="J125" s="46"/>
      <c r="K125" s="62">
        <v>-21000000</v>
      </c>
    </row>
    <row r="126" spans="1:11" ht="15.95" customHeight="1">
      <c r="A126" s="1" t="s">
        <v>204</v>
      </c>
      <c r="E126" s="147"/>
      <c r="F126" s="5"/>
      <c r="G126" s="59"/>
      <c r="H126" s="5"/>
      <c r="I126" s="160"/>
      <c r="J126" s="5"/>
      <c r="K126" s="62"/>
    </row>
    <row r="127" spans="1:11" ht="15.95" customHeight="1">
      <c r="B127" s="1" t="s">
        <v>98</v>
      </c>
      <c r="C127" s="13">
        <v>27</v>
      </c>
      <c r="E127" s="147">
        <v>32250000</v>
      </c>
      <c r="F127" s="5"/>
      <c r="G127" s="59">
        <v>21400000</v>
      </c>
      <c r="H127" s="5"/>
      <c r="I127" s="147">
        <v>32250000</v>
      </c>
      <c r="J127" s="5"/>
      <c r="K127" s="59">
        <v>21400000</v>
      </c>
    </row>
    <row r="128" spans="1:11" ht="15.95" customHeight="1">
      <c r="B128" s="1" t="s">
        <v>26</v>
      </c>
      <c r="E128" s="147">
        <v>145982615</v>
      </c>
      <c r="F128" s="5"/>
      <c r="G128" s="59">
        <v>141510011</v>
      </c>
      <c r="H128" s="5"/>
      <c r="I128" s="147">
        <v>147175539</v>
      </c>
      <c r="J128" s="5"/>
      <c r="K128" s="59">
        <v>142419192</v>
      </c>
    </row>
    <row r="129" spans="1:11" ht="15.95" customHeight="1">
      <c r="A129" s="1" t="s">
        <v>90</v>
      </c>
      <c r="E129" s="148">
        <v>-3280259</v>
      </c>
      <c r="F129" s="5"/>
      <c r="G129" s="60">
        <v>-767830</v>
      </c>
      <c r="H129" s="5"/>
      <c r="I129" s="148">
        <v>-3280910</v>
      </c>
      <c r="J129" s="5"/>
      <c r="K129" s="60">
        <v>-768481</v>
      </c>
    </row>
    <row r="130" spans="1:11" ht="15.95" customHeight="1">
      <c r="E130" s="149"/>
      <c r="F130" s="5"/>
      <c r="G130" s="46"/>
      <c r="H130" s="5"/>
      <c r="I130" s="154"/>
      <c r="J130" s="5"/>
      <c r="K130" s="5"/>
    </row>
    <row r="131" spans="1:11" ht="15.95" customHeight="1">
      <c r="A131" s="10" t="s">
        <v>59</v>
      </c>
      <c r="E131" s="159"/>
      <c r="F131" s="1"/>
      <c r="G131" s="1"/>
      <c r="H131" s="1"/>
      <c r="I131" s="159"/>
      <c r="J131" s="1"/>
      <c r="K131" s="1"/>
    </row>
    <row r="132" spans="1:11" ht="15.95" customHeight="1">
      <c r="A132" s="10"/>
      <c r="B132" s="10" t="s">
        <v>177</v>
      </c>
      <c r="E132" s="154">
        <f>SUM(E122:E129)</f>
        <v>1142339600</v>
      </c>
      <c r="F132" s="5"/>
      <c r="G132" s="5">
        <f>SUM(G122:G129)</f>
        <v>1022030712</v>
      </c>
      <c r="H132" s="5"/>
      <c r="I132" s="154">
        <f>SUM(I122:I129)</f>
        <v>1143168997</v>
      </c>
      <c r="J132" s="5"/>
      <c r="K132" s="5">
        <f>SUM(K122:K129)</f>
        <v>1022576366</v>
      </c>
    </row>
    <row r="133" spans="1:11" ht="15.95" customHeight="1">
      <c r="A133" s="1" t="s">
        <v>27</v>
      </c>
      <c r="E133" s="152">
        <v>0</v>
      </c>
      <c r="F133" s="5"/>
      <c r="G133" s="45">
        <v>0</v>
      </c>
      <c r="H133" s="5"/>
      <c r="I133" s="152">
        <v>0</v>
      </c>
      <c r="J133" s="5"/>
      <c r="K133" s="45">
        <v>0</v>
      </c>
    </row>
    <row r="134" spans="1:11" ht="15.95" customHeight="1">
      <c r="C134" s="40"/>
      <c r="D134" s="10"/>
      <c r="E134" s="149"/>
      <c r="F134" s="5"/>
      <c r="G134" s="46"/>
      <c r="H134" s="5"/>
      <c r="I134" s="154"/>
      <c r="J134" s="5"/>
      <c r="K134" s="5"/>
    </row>
    <row r="135" spans="1:11" ht="15.95" customHeight="1">
      <c r="A135" s="10" t="s">
        <v>53</v>
      </c>
      <c r="E135" s="150">
        <f>SUM(E132:E133)</f>
        <v>1142339600</v>
      </c>
      <c r="F135" s="5"/>
      <c r="G135" s="7">
        <f>SUM(G132:G133)</f>
        <v>1022030712</v>
      </c>
      <c r="H135" s="5"/>
      <c r="I135" s="150">
        <f>SUM(I132:I133)</f>
        <v>1143168997</v>
      </c>
      <c r="J135" s="5"/>
      <c r="K135" s="7">
        <f>SUM(K132:K133)</f>
        <v>1022576366</v>
      </c>
    </row>
    <row r="136" spans="1:11" ht="15.95" customHeight="1">
      <c r="A136" s="10"/>
      <c r="E136" s="153"/>
      <c r="F136" s="5"/>
      <c r="G136" s="136"/>
      <c r="H136" s="5"/>
      <c r="I136" s="153"/>
      <c r="J136" s="5"/>
      <c r="K136" s="136"/>
    </row>
    <row r="137" spans="1:11" ht="15.95" customHeight="1">
      <c r="E137" s="154"/>
      <c r="F137" s="5"/>
      <c r="G137" s="5"/>
      <c r="H137" s="5"/>
      <c r="I137" s="154"/>
      <c r="J137" s="5"/>
      <c r="K137" s="5"/>
    </row>
    <row r="138" spans="1:11" ht="15.95" customHeight="1" thickBot="1">
      <c r="A138" s="10" t="s">
        <v>54</v>
      </c>
      <c r="B138" s="10"/>
      <c r="E138" s="168">
        <f>SUM(E86,E135)</f>
        <v>1453564871</v>
      </c>
      <c r="F138" s="31"/>
      <c r="G138" s="131">
        <f>SUM(G86,G135)</f>
        <v>1293021092</v>
      </c>
      <c r="H138" s="31"/>
      <c r="I138" s="168">
        <f>SUM(I86,I135)</f>
        <v>1452133880</v>
      </c>
      <c r="J138" s="31"/>
      <c r="K138" s="131">
        <f>SUM(K86,K135)</f>
        <v>1292092972</v>
      </c>
    </row>
    <row r="139" spans="1:11" ht="15.95" customHeight="1" thickTop="1">
      <c r="A139" s="10"/>
      <c r="B139" s="10"/>
      <c r="E139" s="5"/>
      <c r="F139" s="31"/>
      <c r="G139" s="5"/>
      <c r="H139" s="31"/>
      <c r="I139" s="5"/>
      <c r="J139" s="31"/>
      <c r="K139" s="5"/>
    </row>
    <row r="140" spans="1:11" ht="15.95" customHeight="1">
      <c r="A140" s="10"/>
      <c r="B140" s="10"/>
      <c r="E140" s="5"/>
      <c r="F140" s="31"/>
      <c r="G140" s="5"/>
      <c r="H140" s="31"/>
      <c r="I140" s="5"/>
      <c r="J140" s="31"/>
      <c r="K140" s="5"/>
    </row>
    <row r="141" spans="1:11" ht="15.95" customHeight="1">
      <c r="A141" s="10"/>
      <c r="B141" s="10"/>
      <c r="E141" s="5"/>
      <c r="F141" s="31"/>
      <c r="G141" s="5"/>
      <c r="H141" s="31"/>
      <c r="I141" s="5"/>
      <c r="J141" s="31"/>
      <c r="K141" s="5"/>
    </row>
    <row r="142" spans="1:11" ht="15.95" customHeight="1">
      <c r="A142" s="10"/>
      <c r="B142" s="10"/>
      <c r="E142" s="5"/>
      <c r="F142" s="31"/>
      <c r="G142" s="5"/>
      <c r="H142" s="31"/>
      <c r="I142" s="5"/>
      <c r="J142" s="31"/>
      <c r="K142" s="5"/>
    </row>
    <row r="143" spans="1:11" ht="15.95" customHeight="1">
      <c r="A143" s="10"/>
      <c r="B143" s="10"/>
      <c r="E143" s="5"/>
      <c r="F143" s="31"/>
      <c r="G143" s="5"/>
      <c r="H143" s="31"/>
      <c r="I143" s="5"/>
      <c r="J143" s="31"/>
      <c r="K143" s="5"/>
    </row>
    <row r="144" spans="1:11" ht="20.25" customHeight="1"/>
    <row r="145" spans="1:11" ht="21.95" customHeight="1">
      <c r="A145" s="23" t="str">
        <f>+A96</f>
        <v>The accompanying notes are an integral part of these consolidated and separate financial statements.</v>
      </c>
      <c r="B145" s="23"/>
      <c r="C145" s="24"/>
      <c r="D145" s="23"/>
      <c r="E145" s="42"/>
      <c r="F145" s="33"/>
      <c r="G145" s="42"/>
      <c r="H145" s="33"/>
      <c r="I145" s="33"/>
      <c r="J145" s="33"/>
      <c r="K145" s="33"/>
    </row>
  </sheetData>
  <mergeCells count="12">
    <mergeCell ref="I55:K55"/>
    <mergeCell ref="I102:K102"/>
    <mergeCell ref="I103:K103"/>
    <mergeCell ref="E103:G103"/>
    <mergeCell ref="E102:G102"/>
    <mergeCell ref="E55:G55"/>
    <mergeCell ref="I6:K6"/>
    <mergeCell ref="I7:K7"/>
    <mergeCell ref="I54:K54"/>
    <mergeCell ref="E7:G7"/>
    <mergeCell ref="E6:G6"/>
    <mergeCell ref="E54:G54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E105:F105 H105:J105 J56 H56 F56 E56 G56 I56 K56 J8 H8 E8:G8 I8 K8 J104 H104 F104 E104 G104 I104 K10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topLeftCell="A16" zoomScaleNormal="100" workbookViewId="0">
      <selection activeCell="C16" sqref="C16"/>
    </sheetView>
  </sheetViews>
  <sheetFormatPr defaultColWidth="13.7109375" defaultRowHeight="16.5" customHeight="1"/>
  <cols>
    <col min="1" max="1" width="31.85546875" style="1" customWidth="1"/>
    <col min="2" max="2" width="5.28515625" style="13" customWidth="1"/>
    <col min="3" max="3" width="0.5703125" style="1" customWidth="1"/>
    <col min="4" max="4" width="13.85546875" style="27" customWidth="1"/>
    <col min="5" max="5" width="0.5703125" style="27" customWidth="1"/>
    <col min="6" max="6" width="13.7109375" style="27" customWidth="1"/>
    <col min="7" max="7" width="0.5703125" style="27" customWidth="1"/>
    <col min="8" max="8" width="13.7109375" style="27" customWidth="1"/>
    <col min="9" max="9" width="0.5703125" style="27" customWidth="1"/>
    <col min="10" max="10" width="13.7109375" style="27" customWidth="1"/>
    <col min="11" max="16384" width="13.7109375" style="1"/>
  </cols>
  <sheetData>
    <row r="1" spans="1:10" ht="16.5" customHeight="1">
      <c r="A1" s="10" t="str">
        <f>+'BS 5-7'!A1</f>
        <v>Sunsweet Public Company Limited</v>
      </c>
    </row>
    <row r="2" spans="1:10" ht="16.5" customHeight="1">
      <c r="A2" s="10" t="s">
        <v>58</v>
      </c>
      <c r="B2" s="10"/>
      <c r="C2" s="10"/>
      <c r="D2" s="49"/>
      <c r="F2" s="49"/>
    </row>
    <row r="3" spans="1:10" ht="16.5" customHeight="1">
      <c r="A3" s="34" t="s">
        <v>146</v>
      </c>
      <c r="B3" s="25"/>
      <c r="C3" s="25"/>
      <c r="D3" s="50"/>
      <c r="E3" s="33"/>
      <c r="F3" s="50"/>
      <c r="G3" s="33"/>
      <c r="H3" s="33"/>
      <c r="I3" s="33"/>
      <c r="J3" s="33"/>
    </row>
    <row r="4" spans="1:10" ht="9.9499999999999993" customHeight="1">
      <c r="A4" s="35"/>
      <c r="B4" s="2"/>
      <c r="C4" s="2"/>
      <c r="D4" s="28"/>
      <c r="E4" s="6"/>
      <c r="F4" s="28"/>
      <c r="G4" s="6"/>
      <c r="H4" s="6"/>
      <c r="I4" s="6"/>
      <c r="J4" s="6"/>
    </row>
    <row r="5" spans="1:10" ht="9.9499999999999993" customHeight="1"/>
    <row r="6" spans="1:10" ht="16.5" customHeight="1">
      <c r="D6" s="211" t="s">
        <v>49</v>
      </c>
      <c r="E6" s="211"/>
      <c r="F6" s="211"/>
      <c r="H6" s="209" t="s">
        <v>50</v>
      </c>
      <c r="I6" s="209"/>
      <c r="J6" s="209"/>
    </row>
    <row r="7" spans="1:10" ht="16.5" customHeight="1">
      <c r="B7" s="40"/>
      <c r="D7" s="210" t="s">
        <v>63</v>
      </c>
      <c r="E7" s="210"/>
      <c r="F7" s="210"/>
      <c r="G7" s="28"/>
      <c r="H7" s="210" t="s">
        <v>63</v>
      </c>
      <c r="I7" s="210"/>
      <c r="J7" s="210"/>
    </row>
    <row r="8" spans="1:10" ht="16.5" customHeight="1">
      <c r="B8" s="40"/>
      <c r="D8" s="30" t="s">
        <v>144</v>
      </c>
      <c r="E8" s="29"/>
      <c r="F8" s="30" t="s">
        <v>115</v>
      </c>
      <c r="G8" s="29"/>
      <c r="H8" s="30" t="s">
        <v>144</v>
      </c>
      <c r="I8" s="29"/>
      <c r="J8" s="30" t="s">
        <v>115</v>
      </c>
    </row>
    <row r="9" spans="1:10" ht="16.5" customHeight="1">
      <c r="B9" s="39" t="s">
        <v>10</v>
      </c>
      <c r="D9" s="44" t="s">
        <v>9</v>
      </c>
      <c r="E9" s="29"/>
      <c r="F9" s="44" t="s">
        <v>9</v>
      </c>
      <c r="G9" s="29"/>
      <c r="H9" s="44" t="s">
        <v>9</v>
      </c>
      <c r="I9" s="29"/>
      <c r="J9" s="44" t="s">
        <v>9</v>
      </c>
    </row>
    <row r="10" spans="1:10" ht="3.95" customHeight="1">
      <c r="A10" s="10"/>
      <c r="D10" s="156"/>
      <c r="H10" s="156"/>
    </row>
    <row r="11" spans="1:10" ht="16.5" customHeight="1">
      <c r="A11" s="1" t="s">
        <v>126</v>
      </c>
      <c r="B11" s="12"/>
      <c r="D11" s="147">
        <v>2980619522</v>
      </c>
      <c r="E11" s="31"/>
      <c r="F11" s="59">
        <v>2610589522</v>
      </c>
      <c r="G11" s="31"/>
      <c r="H11" s="147">
        <v>2968932016</v>
      </c>
      <c r="I11" s="31"/>
      <c r="J11" s="59">
        <v>2598560951</v>
      </c>
    </row>
    <row r="12" spans="1:10" ht="16.5" customHeight="1">
      <c r="A12" s="1" t="s">
        <v>99</v>
      </c>
      <c r="D12" s="148">
        <v>-2443275036</v>
      </c>
      <c r="E12" s="31"/>
      <c r="F12" s="60">
        <v>-2188452990</v>
      </c>
      <c r="G12" s="31"/>
      <c r="H12" s="148">
        <v>-2432766889</v>
      </c>
      <c r="I12" s="31"/>
      <c r="J12" s="60">
        <v>-2178170125</v>
      </c>
    </row>
    <row r="13" spans="1:10" ht="3.95" customHeight="1">
      <c r="D13" s="154"/>
      <c r="E13" s="31"/>
      <c r="F13" s="5"/>
      <c r="G13" s="31"/>
      <c r="H13" s="154"/>
      <c r="I13" s="31"/>
      <c r="J13" s="5"/>
    </row>
    <row r="14" spans="1:10" ht="16.5" customHeight="1">
      <c r="A14" s="10" t="s">
        <v>28</v>
      </c>
      <c r="D14" s="154">
        <f>SUM(D11:D12)</f>
        <v>537344486</v>
      </c>
      <c r="E14" s="5"/>
      <c r="F14" s="5">
        <f>SUM(F11:F12)</f>
        <v>422136532</v>
      </c>
      <c r="G14" s="5"/>
      <c r="H14" s="154">
        <f>SUM(H11:H13)</f>
        <v>536165127</v>
      </c>
      <c r="I14" s="5"/>
      <c r="J14" s="5">
        <f>SUM(J11:J13)</f>
        <v>420390826</v>
      </c>
    </row>
    <row r="15" spans="1:10" ht="3.95" customHeight="1">
      <c r="A15" s="10"/>
      <c r="D15" s="157"/>
      <c r="E15" s="31"/>
      <c r="F15" s="31"/>
      <c r="G15" s="31"/>
      <c r="H15" s="157"/>
      <c r="I15" s="5"/>
      <c r="J15" s="31"/>
    </row>
    <row r="16" spans="1:10" ht="16.5" customHeight="1">
      <c r="A16" s="1" t="s">
        <v>29</v>
      </c>
      <c r="B16" s="13">
        <v>30</v>
      </c>
      <c r="D16" s="147">
        <v>7157267</v>
      </c>
      <c r="E16" s="5"/>
      <c r="F16" s="59">
        <v>7178469</v>
      </c>
      <c r="G16" s="5"/>
      <c r="H16" s="147">
        <v>7842019</v>
      </c>
      <c r="I16" s="5"/>
      <c r="J16" s="59">
        <v>7878937</v>
      </c>
    </row>
    <row r="17" spans="1:10" ht="16.5" customHeight="1">
      <c r="A17" s="1" t="s">
        <v>155</v>
      </c>
      <c r="D17" s="147">
        <v>-33323888</v>
      </c>
      <c r="E17" s="5"/>
      <c r="F17" s="59">
        <v>9971709</v>
      </c>
      <c r="G17" s="5"/>
      <c r="H17" s="147">
        <v>-33289356</v>
      </c>
      <c r="I17" s="5"/>
      <c r="J17" s="59">
        <v>9948859</v>
      </c>
    </row>
    <row r="18" spans="1:10" ht="16.5" customHeight="1">
      <c r="A18" s="1" t="s">
        <v>156</v>
      </c>
      <c r="B18" s="13">
        <v>12</v>
      </c>
      <c r="D18" s="147">
        <v>-5071443</v>
      </c>
      <c r="E18" s="5"/>
      <c r="F18" s="59">
        <v>2341390</v>
      </c>
      <c r="G18" s="5"/>
      <c r="H18" s="147">
        <v>-5080558</v>
      </c>
      <c r="I18" s="5"/>
      <c r="J18" s="59">
        <v>2350505</v>
      </c>
    </row>
    <row r="19" spans="1:10" ht="16.5" customHeight="1">
      <c r="A19" s="1" t="s">
        <v>30</v>
      </c>
      <c r="D19" s="147">
        <v>-189124590</v>
      </c>
      <c r="E19" s="5"/>
      <c r="F19" s="59">
        <v>-162724166</v>
      </c>
      <c r="G19" s="5"/>
      <c r="H19" s="147">
        <v>-188676246</v>
      </c>
      <c r="I19" s="5"/>
      <c r="J19" s="59">
        <v>-162044745</v>
      </c>
    </row>
    <row r="20" spans="1:10" ht="16.5" customHeight="1">
      <c r="A20" s="1" t="s">
        <v>31</v>
      </c>
      <c r="D20" s="147">
        <v>-73201261</v>
      </c>
      <c r="E20" s="5"/>
      <c r="F20" s="59">
        <v>-65280156</v>
      </c>
      <c r="G20" s="5"/>
      <c r="H20" s="147">
        <v>-72898745</v>
      </c>
      <c r="I20" s="5"/>
      <c r="J20" s="59">
        <v>-65067896</v>
      </c>
    </row>
    <row r="21" spans="1:10" ht="16.5" customHeight="1">
      <c r="A21" s="1" t="s">
        <v>32</v>
      </c>
      <c r="B21" s="13">
        <v>31</v>
      </c>
      <c r="D21" s="148">
        <v>-1938401</v>
      </c>
      <c r="E21" s="5"/>
      <c r="F21" s="60">
        <v>-1772557</v>
      </c>
      <c r="G21" s="5"/>
      <c r="H21" s="148">
        <v>-1938151</v>
      </c>
      <c r="I21" s="5"/>
      <c r="J21" s="60">
        <v>-1772557</v>
      </c>
    </row>
    <row r="22" spans="1:10" ht="3.95" customHeight="1">
      <c r="B22" s="12"/>
      <c r="D22" s="154"/>
      <c r="E22" s="31"/>
      <c r="F22" s="5"/>
      <c r="G22" s="31"/>
      <c r="H22" s="159"/>
      <c r="I22" s="31"/>
      <c r="J22" s="1"/>
    </row>
    <row r="23" spans="1:10" ht="16.5" customHeight="1">
      <c r="A23" s="10" t="s">
        <v>157</v>
      </c>
      <c r="D23" s="157">
        <f>SUM(D14:D21)</f>
        <v>241842170</v>
      </c>
      <c r="E23" s="31"/>
      <c r="F23" s="31">
        <f>SUM(F14:F21)</f>
        <v>211851221</v>
      </c>
      <c r="G23" s="31"/>
      <c r="H23" s="157">
        <f>SUM(H14:H21)</f>
        <v>242124090</v>
      </c>
      <c r="I23" s="31"/>
      <c r="J23" s="31">
        <f>SUM(J14:J21)</f>
        <v>211683929</v>
      </c>
    </row>
    <row r="24" spans="1:10" ht="16.5" customHeight="1">
      <c r="A24" s="1" t="s">
        <v>33</v>
      </c>
      <c r="B24" s="13">
        <v>33</v>
      </c>
      <c r="D24" s="163">
        <v>-33026853</v>
      </c>
      <c r="E24" s="5"/>
      <c r="F24" s="190">
        <v>-18939028</v>
      </c>
      <c r="G24" s="5"/>
      <c r="H24" s="148">
        <v>-33025030</v>
      </c>
      <c r="I24" s="5"/>
      <c r="J24" s="60">
        <v>-18905430</v>
      </c>
    </row>
    <row r="25" spans="1:10" ht="3.95" customHeight="1">
      <c r="B25" s="12"/>
      <c r="D25" s="164"/>
      <c r="E25" s="5"/>
      <c r="F25" s="32"/>
      <c r="G25" s="5"/>
      <c r="H25" s="164"/>
      <c r="I25" s="5"/>
      <c r="J25" s="32"/>
    </row>
    <row r="26" spans="1:10" ht="16.5" customHeight="1">
      <c r="A26" s="10" t="s">
        <v>158</v>
      </c>
      <c r="D26" s="150">
        <f>SUM(D23:D24)</f>
        <v>208815317</v>
      </c>
      <c r="E26" s="5"/>
      <c r="F26" s="7">
        <f>SUM(F23:F24)</f>
        <v>192912193</v>
      </c>
      <c r="G26" s="5"/>
      <c r="H26" s="150">
        <f>SUM(H23:H24)</f>
        <v>209099060</v>
      </c>
      <c r="I26" s="5"/>
      <c r="J26" s="7">
        <f>SUM(J23:J24)</f>
        <v>192778499</v>
      </c>
    </row>
    <row r="27" spans="1:10" ht="12" customHeight="1">
      <c r="A27" s="10"/>
      <c r="D27" s="154"/>
      <c r="E27" s="5"/>
      <c r="F27" s="5"/>
      <c r="G27" s="5"/>
      <c r="H27" s="154"/>
      <c r="I27" s="5"/>
      <c r="J27" s="5"/>
    </row>
    <row r="28" spans="1:10" ht="16.5" customHeight="1">
      <c r="A28" s="10" t="s">
        <v>159</v>
      </c>
      <c r="D28" s="154"/>
      <c r="E28" s="5"/>
      <c r="F28" s="5"/>
      <c r="G28" s="5"/>
      <c r="H28" s="154"/>
      <c r="I28" s="5"/>
      <c r="J28" s="5"/>
    </row>
    <row r="29" spans="1:10" ht="16.5" customHeight="1">
      <c r="A29" s="10" t="s">
        <v>160</v>
      </c>
      <c r="D29" s="154"/>
      <c r="E29" s="5"/>
      <c r="F29" s="5"/>
      <c r="G29" s="5"/>
      <c r="H29" s="154"/>
      <c r="I29" s="5"/>
      <c r="J29" s="5"/>
    </row>
    <row r="30" spans="1:10" ht="16.5" customHeight="1">
      <c r="A30" s="193" t="s">
        <v>127</v>
      </c>
      <c r="D30" s="154"/>
      <c r="E30" s="5"/>
      <c r="F30" s="5"/>
      <c r="G30" s="5"/>
      <c r="H30" s="154"/>
      <c r="I30" s="5"/>
      <c r="J30" s="5"/>
    </row>
    <row r="31" spans="1:10" ht="16.5" customHeight="1">
      <c r="A31" s="193" t="s">
        <v>161</v>
      </c>
      <c r="D31" s="154"/>
      <c r="E31" s="5"/>
      <c r="F31" s="5"/>
      <c r="G31" s="5"/>
      <c r="H31" s="154"/>
      <c r="I31" s="5"/>
      <c r="J31" s="5"/>
    </row>
    <row r="32" spans="1:10" ht="16.5" customHeight="1">
      <c r="A32" s="1" t="s">
        <v>205</v>
      </c>
      <c r="D32" s="154"/>
      <c r="E32" s="5"/>
      <c r="F32" s="5"/>
      <c r="G32" s="5"/>
      <c r="H32" s="154"/>
      <c r="I32" s="5"/>
      <c r="J32" s="5"/>
    </row>
    <row r="33" spans="1:10" ht="16.5" customHeight="1">
      <c r="A33" s="1" t="s">
        <v>105</v>
      </c>
      <c r="B33" s="13">
        <v>29</v>
      </c>
      <c r="D33" s="154">
        <v>-3140536</v>
      </c>
      <c r="E33" s="5"/>
      <c r="F33" s="5">
        <v>0</v>
      </c>
      <c r="G33" s="5"/>
      <c r="H33" s="154">
        <v>-3140536</v>
      </c>
      <c r="I33" s="5"/>
      <c r="J33" s="5">
        <v>0</v>
      </c>
    </row>
    <row r="34" spans="1:10" ht="16.5" customHeight="1">
      <c r="A34" s="1" t="s">
        <v>162</v>
      </c>
      <c r="D34" s="154"/>
      <c r="E34" s="5"/>
      <c r="F34" s="5"/>
      <c r="G34" s="5"/>
      <c r="H34" s="154"/>
      <c r="I34" s="5"/>
      <c r="J34" s="5"/>
    </row>
    <row r="35" spans="1:10" ht="16.5" customHeight="1">
      <c r="A35" s="1" t="s">
        <v>163</v>
      </c>
      <c r="D35" s="154"/>
      <c r="E35" s="5"/>
      <c r="F35" s="5"/>
      <c r="G35" s="5"/>
      <c r="H35" s="154"/>
      <c r="I35" s="5"/>
      <c r="J35" s="5"/>
    </row>
    <row r="36" spans="1:10" ht="16.5" customHeight="1">
      <c r="A36" s="1" t="s">
        <v>164</v>
      </c>
      <c r="B36" s="13" t="s">
        <v>174</v>
      </c>
      <c r="D36" s="163">
        <v>628107</v>
      </c>
      <c r="E36" s="5"/>
      <c r="F36" s="190">
        <v>0</v>
      </c>
      <c r="G36" s="5"/>
      <c r="H36" s="163">
        <v>628107</v>
      </c>
      <c r="I36" s="5"/>
      <c r="J36" s="190">
        <v>0</v>
      </c>
    </row>
    <row r="37" spans="1:10" ht="3.95" customHeight="1">
      <c r="B37" s="12"/>
      <c r="D37" s="164"/>
      <c r="E37" s="5"/>
      <c r="F37" s="32"/>
      <c r="G37" s="5"/>
      <c r="H37" s="164"/>
      <c r="I37" s="5"/>
      <c r="J37" s="32"/>
    </row>
    <row r="38" spans="1:10" ht="16.5" customHeight="1">
      <c r="A38" s="10" t="s">
        <v>165</v>
      </c>
      <c r="B38" s="12"/>
      <c r="D38" s="164"/>
      <c r="E38" s="5"/>
      <c r="F38" s="32"/>
      <c r="G38" s="5"/>
      <c r="H38" s="164"/>
      <c r="I38" s="5"/>
      <c r="J38" s="32"/>
    </row>
    <row r="39" spans="1:10" ht="16.5" customHeight="1">
      <c r="A39" s="10" t="s">
        <v>166</v>
      </c>
      <c r="B39" s="12"/>
      <c r="D39" s="164"/>
      <c r="E39" s="5"/>
      <c r="F39" s="32"/>
      <c r="G39" s="5"/>
      <c r="H39" s="164"/>
      <c r="I39" s="5"/>
      <c r="J39" s="32"/>
    </row>
    <row r="40" spans="1:10" ht="16.5" customHeight="1">
      <c r="A40" s="10" t="s">
        <v>92</v>
      </c>
      <c r="B40" s="12"/>
      <c r="D40" s="165">
        <f>SUM(D31:D36)</f>
        <v>-2512429</v>
      </c>
      <c r="E40" s="5"/>
      <c r="F40" s="37">
        <f>SUM(F31:F36)</f>
        <v>0</v>
      </c>
      <c r="G40" s="5"/>
      <c r="H40" s="165">
        <f>SUM(H31:H36)</f>
        <v>-2512429</v>
      </c>
      <c r="I40" s="5"/>
      <c r="J40" s="37">
        <f>SUM(J31:J36)</f>
        <v>0</v>
      </c>
    </row>
    <row r="41" spans="1:10" ht="3.95" customHeight="1">
      <c r="B41" s="12"/>
      <c r="D41" s="164"/>
      <c r="E41" s="5"/>
      <c r="F41" s="32"/>
      <c r="G41" s="5"/>
      <c r="H41" s="164"/>
      <c r="I41" s="5"/>
      <c r="J41" s="32"/>
    </row>
    <row r="42" spans="1:10" ht="16.5" customHeight="1">
      <c r="A42" s="10" t="s">
        <v>167</v>
      </c>
      <c r="B42" s="12"/>
      <c r="D42" s="164"/>
      <c r="E42" s="5"/>
      <c r="F42" s="32"/>
      <c r="G42" s="5"/>
      <c r="H42" s="164"/>
      <c r="I42" s="5"/>
      <c r="J42" s="32"/>
    </row>
    <row r="43" spans="1:10" ht="16.5" customHeight="1" thickBot="1">
      <c r="A43" s="10" t="s">
        <v>168</v>
      </c>
      <c r="B43" s="12"/>
      <c r="D43" s="166">
        <f>SUM(D40,D26)</f>
        <v>206302888</v>
      </c>
      <c r="E43" s="5"/>
      <c r="F43" s="132">
        <f>SUM(F40,F26)</f>
        <v>192912193</v>
      </c>
      <c r="G43" s="5"/>
      <c r="H43" s="166">
        <f>SUM(H40,H26)</f>
        <v>206586631</v>
      </c>
      <c r="I43" s="5"/>
      <c r="J43" s="132">
        <f>SUM(J40,J26)</f>
        <v>192778499</v>
      </c>
    </row>
    <row r="44" spans="1:10" ht="3.95" customHeight="1" thickTop="1">
      <c r="B44" s="12"/>
      <c r="D44" s="164"/>
      <c r="E44" s="5"/>
      <c r="F44" s="32"/>
      <c r="G44" s="5"/>
      <c r="H44" s="164"/>
      <c r="I44" s="5"/>
      <c r="J44" s="32"/>
    </row>
    <row r="45" spans="1:10" ht="16.5" customHeight="1">
      <c r="A45" s="10" t="s">
        <v>169</v>
      </c>
      <c r="B45" s="12"/>
      <c r="D45" s="164"/>
      <c r="E45" s="5"/>
      <c r="F45" s="32"/>
      <c r="G45" s="5"/>
      <c r="H45" s="164"/>
      <c r="I45" s="5"/>
      <c r="J45" s="32"/>
    </row>
    <row r="46" spans="1:10" ht="16.5" customHeight="1">
      <c r="A46" s="1" t="s">
        <v>170</v>
      </c>
      <c r="B46" s="12"/>
      <c r="D46" s="167">
        <f>D26</f>
        <v>208815317</v>
      </c>
      <c r="E46" s="5"/>
      <c r="F46" s="85">
        <f>F26</f>
        <v>192912193</v>
      </c>
      <c r="G46" s="5"/>
      <c r="H46" s="167">
        <f>H26</f>
        <v>209099060</v>
      </c>
      <c r="I46" s="5"/>
      <c r="J46" s="85">
        <f>J26</f>
        <v>192778499</v>
      </c>
    </row>
    <row r="47" spans="1:10" ht="16.5" customHeight="1">
      <c r="A47" s="1" t="s">
        <v>48</v>
      </c>
      <c r="B47" s="12"/>
      <c r="D47" s="148">
        <v>0</v>
      </c>
      <c r="E47" s="5"/>
      <c r="F47" s="60">
        <v>0</v>
      </c>
      <c r="G47" s="5"/>
      <c r="H47" s="165">
        <v>0</v>
      </c>
      <c r="I47" s="5"/>
      <c r="J47" s="37">
        <v>0</v>
      </c>
    </row>
    <row r="48" spans="1:10" ht="3.95" customHeight="1">
      <c r="B48" s="12"/>
      <c r="D48" s="164"/>
      <c r="E48" s="5"/>
      <c r="F48" s="32"/>
      <c r="G48" s="5"/>
      <c r="H48" s="164"/>
      <c r="I48" s="5"/>
      <c r="J48" s="32"/>
    </row>
    <row r="49" spans="1:10" ht="16.5" customHeight="1" thickBot="1">
      <c r="B49" s="12"/>
      <c r="D49" s="166">
        <f>SUM(D46:D48)</f>
        <v>208815317</v>
      </c>
      <c r="E49" s="5"/>
      <c r="F49" s="132">
        <f>SUM(F46:F48)</f>
        <v>192912193</v>
      </c>
      <c r="G49" s="5"/>
      <c r="H49" s="166">
        <f>SUM(H46:H48)</f>
        <v>209099060</v>
      </c>
      <c r="I49" s="5"/>
      <c r="J49" s="132">
        <f>SUM(J46:J48)</f>
        <v>192778499</v>
      </c>
    </row>
    <row r="50" spans="1:10" ht="3.95" customHeight="1" thickTop="1">
      <c r="B50" s="12"/>
      <c r="D50" s="164"/>
      <c r="E50" s="5"/>
      <c r="F50" s="32"/>
      <c r="G50" s="5"/>
      <c r="H50" s="164"/>
      <c r="I50" s="5"/>
      <c r="J50" s="32"/>
    </row>
    <row r="51" spans="1:10" ht="16.5" customHeight="1">
      <c r="A51" s="10" t="s">
        <v>128</v>
      </c>
      <c r="D51" s="154"/>
      <c r="E51" s="5"/>
      <c r="F51" s="5"/>
      <c r="G51" s="5"/>
      <c r="H51" s="154"/>
      <c r="I51" s="5"/>
      <c r="J51" s="5"/>
    </row>
    <row r="52" spans="1:10" ht="16.5" customHeight="1">
      <c r="A52" s="10" t="s">
        <v>171</v>
      </c>
      <c r="D52" s="154"/>
      <c r="E52" s="5"/>
      <c r="F52" s="5"/>
      <c r="G52" s="5"/>
      <c r="H52" s="154"/>
      <c r="I52" s="5"/>
      <c r="J52" s="5"/>
    </row>
    <row r="53" spans="1:10" ht="16.5" customHeight="1">
      <c r="A53" s="1" t="s">
        <v>170</v>
      </c>
      <c r="D53" s="154">
        <v>206302888</v>
      </c>
      <c r="E53" s="5"/>
      <c r="F53" s="5">
        <v>192912193</v>
      </c>
      <c r="G53" s="5"/>
      <c r="H53" s="167">
        <v>206586631</v>
      </c>
      <c r="I53" s="5"/>
      <c r="J53" s="85">
        <v>192778499</v>
      </c>
    </row>
    <row r="54" spans="1:10" ht="16.5" customHeight="1">
      <c r="A54" s="1" t="s">
        <v>48</v>
      </c>
      <c r="D54" s="150">
        <v>0</v>
      </c>
      <c r="E54" s="5"/>
      <c r="F54" s="7" t="s">
        <v>0</v>
      </c>
      <c r="G54" s="5"/>
      <c r="H54" s="148">
        <v>0</v>
      </c>
      <c r="I54" s="5"/>
      <c r="J54" s="60">
        <v>0</v>
      </c>
    </row>
    <row r="55" spans="1:10" ht="3.95" customHeight="1">
      <c r="D55" s="154"/>
      <c r="E55" s="5"/>
      <c r="F55" s="5"/>
      <c r="G55" s="5"/>
      <c r="H55" s="154"/>
      <c r="I55" s="5"/>
      <c r="J55" s="5"/>
    </row>
    <row r="56" spans="1:10" ht="16.5" customHeight="1" thickBot="1">
      <c r="D56" s="168">
        <f>SUM(D53:D54)</f>
        <v>206302888</v>
      </c>
      <c r="E56" s="5"/>
      <c r="F56" s="131">
        <f>SUM(F53:F54)</f>
        <v>192912193</v>
      </c>
      <c r="G56" s="5"/>
      <c r="H56" s="168">
        <f>SUM(H53:H54)</f>
        <v>206586631</v>
      </c>
      <c r="I56" s="5"/>
      <c r="J56" s="131">
        <f>SUM(J53:J54)</f>
        <v>192778499</v>
      </c>
    </row>
    <row r="57" spans="1:10" ht="3.95" customHeight="1" thickTop="1">
      <c r="D57" s="154"/>
      <c r="E57" s="5"/>
      <c r="F57" s="5"/>
      <c r="G57" s="5"/>
      <c r="H57" s="154"/>
      <c r="I57" s="5"/>
      <c r="J57" s="5"/>
    </row>
    <row r="58" spans="1:10" ht="16.5" customHeight="1">
      <c r="A58" s="10" t="s">
        <v>172</v>
      </c>
      <c r="D58" s="157"/>
      <c r="E58" s="31"/>
      <c r="F58" s="31"/>
      <c r="G58" s="31"/>
      <c r="H58" s="157"/>
      <c r="I58" s="31"/>
      <c r="J58" s="31"/>
    </row>
    <row r="59" spans="1:10" ht="16.5" customHeight="1" thickBot="1">
      <c r="A59" s="1" t="s">
        <v>173</v>
      </c>
      <c r="B59" s="13">
        <v>34</v>
      </c>
      <c r="D59" s="169">
        <v>0.32</v>
      </c>
      <c r="E59" s="124"/>
      <c r="F59" s="191">
        <v>0.3</v>
      </c>
      <c r="G59" s="124"/>
      <c r="H59" s="169">
        <v>0.32</v>
      </c>
      <c r="I59" s="124"/>
      <c r="J59" s="191">
        <v>0.3</v>
      </c>
    </row>
    <row r="60" spans="1:10" ht="8.25" customHeight="1" thickTop="1">
      <c r="D60" s="124"/>
      <c r="E60" s="124"/>
      <c r="F60" s="124"/>
      <c r="G60" s="124"/>
      <c r="H60" s="124"/>
      <c r="I60" s="124"/>
      <c r="J60" s="124"/>
    </row>
    <row r="61" spans="1:10" ht="21.95" customHeight="1">
      <c r="A61" s="23" t="str">
        <f>+'BS 5-7'!A48</f>
        <v>The accompanying notes are an integral part of these consolidated and separate financial statements.</v>
      </c>
      <c r="B61" s="24"/>
      <c r="C61" s="23"/>
      <c r="D61" s="7"/>
      <c r="E61" s="7"/>
      <c r="F61" s="7"/>
      <c r="G61" s="7"/>
      <c r="H61" s="7"/>
      <c r="I61" s="7"/>
      <c r="J61" s="7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&amp;R&amp;"Arial,Regular"&amp;9&amp;P</oddFooter>
  </headerFooter>
  <ignoredErrors>
    <ignoredError sqref="D8:J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9"/>
  <sheetViews>
    <sheetView topLeftCell="C26" zoomScale="115" zoomScaleNormal="115" workbookViewId="0">
      <selection activeCell="J43" sqref="J43"/>
    </sheetView>
  </sheetViews>
  <sheetFormatPr defaultColWidth="9.140625" defaultRowHeight="16.5" customHeight="1"/>
  <cols>
    <col min="1" max="1" width="1.28515625" style="92" customWidth="1"/>
    <col min="2" max="2" width="22.140625" style="92" customWidth="1"/>
    <col min="3" max="3" width="10.42578125" style="93" customWidth="1"/>
    <col min="4" max="4" width="4.85546875" style="94" customWidth="1"/>
    <col min="5" max="5" width="0.5703125" style="95" customWidth="1"/>
    <col min="6" max="6" width="9.85546875" style="95" customWidth="1"/>
    <col min="7" max="7" width="0.5703125" style="94" customWidth="1"/>
    <col min="8" max="8" width="10.42578125" style="94" customWidth="1"/>
    <col min="9" max="9" width="0.5703125" style="94" customWidth="1"/>
    <col min="10" max="10" width="11.28515625" style="94" customWidth="1"/>
    <col min="11" max="11" width="0.5703125" style="94" customWidth="1"/>
    <col min="12" max="12" width="10.28515625" style="94" customWidth="1"/>
    <col min="13" max="13" width="0.5703125" style="94" customWidth="1"/>
    <col min="14" max="14" width="11.42578125" style="94" customWidth="1"/>
    <col min="15" max="15" width="0.5703125" style="94" customWidth="1"/>
    <col min="16" max="16" width="14.28515625" style="94" customWidth="1"/>
    <col min="17" max="17" width="0.5703125" style="94" customWidth="1"/>
    <col min="18" max="18" width="8.85546875" style="94" customWidth="1"/>
    <col min="19" max="19" width="0.5703125" style="94" customWidth="1"/>
    <col min="20" max="20" width="11.85546875" style="94" customWidth="1"/>
    <col min="21" max="21" width="0.5703125" style="94" customWidth="1"/>
    <col min="22" max="22" width="8.7109375" style="94" customWidth="1"/>
    <col min="23" max="23" width="0.5703125" style="94" customWidth="1"/>
    <col min="24" max="24" width="10.85546875" style="94" bestFit="1" customWidth="1"/>
    <col min="25" max="79" width="9.140625" style="92"/>
    <col min="80" max="80" width="29.85546875" style="92" customWidth="1"/>
    <col min="81" max="81" width="9.85546875" style="92" customWidth="1"/>
    <col min="82" max="82" width="7" style="92" customWidth="1"/>
    <col min="83" max="83" width="0.85546875" style="92" customWidth="1"/>
    <col min="84" max="84" width="11.42578125" style="92" customWidth="1"/>
    <col min="85" max="85" width="1.28515625" style="92" customWidth="1"/>
    <col min="86" max="86" width="12.140625" style="92" customWidth="1"/>
    <col min="87" max="87" width="0.85546875" style="92" customWidth="1"/>
    <col min="88" max="88" width="13.42578125" style="92" customWidth="1"/>
    <col min="89" max="89" width="0.7109375" style="92" customWidth="1"/>
    <col min="90" max="90" width="12.85546875" style="92" customWidth="1"/>
    <col min="91" max="91" width="1" style="92" customWidth="1"/>
    <col min="92" max="92" width="11.5703125" style="92" customWidth="1"/>
    <col min="93" max="93" width="1" style="92" customWidth="1"/>
    <col min="94" max="94" width="12.7109375" style="92" customWidth="1"/>
    <col min="95" max="95" width="1.140625" style="92" customWidth="1"/>
    <col min="96" max="96" width="12.42578125" style="92" customWidth="1"/>
    <col min="97" max="97" width="9.140625" style="92"/>
    <col min="98" max="98" width="39.5703125" style="92" bestFit="1" customWidth="1"/>
    <col min="99" max="99" width="10.85546875" style="92" bestFit="1" customWidth="1"/>
    <col min="100" max="100" width="9.85546875" style="92" bestFit="1" customWidth="1"/>
    <col min="101" max="16384" width="9.140625" style="92"/>
  </cols>
  <sheetData>
    <row r="1" spans="1:24" s="91" customFormat="1" ht="16.5" customHeight="1">
      <c r="A1" s="61" t="str">
        <f>+'BS 5-7'!A1</f>
        <v>Sunsweet Public Company Limited</v>
      </c>
      <c r="B1" s="115"/>
      <c r="C1" s="116"/>
      <c r="D1" s="118"/>
      <c r="E1" s="100"/>
      <c r="F1" s="100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103"/>
    </row>
    <row r="2" spans="1:24" s="91" customFormat="1" ht="16.5" customHeight="1">
      <c r="A2" s="61" t="s">
        <v>55</v>
      </c>
      <c r="B2" s="115"/>
      <c r="C2" s="116"/>
      <c r="D2" s="118"/>
      <c r="E2" s="100"/>
      <c r="F2" s="100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</row>
    <row r="3" spans="1:24" s="91" customFormat="1" ht="16.5" customHeight="1">
      <c r="A3" s="79" t="s">
        <v>146</v>
      </c>
      <c r="B3" s="197"/>
      <c r="C3" s="198"/>
      <c r="D3" s="199"/>
      <c r="E3" s="194"/>
      <c r="F3" s="194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</row>
    <row r="4" spans="1:24" s="91" customFormat="1" ht="16.5" customHeight="1">
      <c r="A4" s="86"/>
      <c r="B4" s="86"/>
      <c r="C4" s="87"/>
      <c r="D4" s="88"/>
      <c r="E4" s="89"/>
      <c r="F4" s="89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</row>
    <row r="6" spans="1:24" s="91" customFormat="1" ht="15.95" customHeight="1">
      <c r="A6" s="92"/>
      <c r="B6" s="92"/>
      <c r="C6" s="93"/>
      <c r="D6" s="94"/>
      <c r="E6" s="95"/>
      <c r="F6" s="212" t="s">
        <v>56</v>
      </c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</row>
    <row r="7" spans="1:24" s="91" customFormat="1" ht="15.95" customHeight="1">
      <c r="A7" s="92"/>
      <c r="B7" s="92"/>
      <c r="C7" s="93"/>
      <c r="D7" s="94"/>
      <c r="E7" s="95"/>
      <c r="F7" s="213" t="s">
        <v>207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88"/>
      <c r="V7" s="88"/>
      <c r="W7" s="88"/>
      <c r="X7" s="88"/>
    </row>
    <row r="8" spans="1:24" s="91" customFormat="1" ht="15.95" customHeight="1">
      <c r="A8" s="92"/>
      <c r="B8" s="92"/>
      <c r="C8" s="93"/>
      <c r="D8" s="94"/>
      <c r="E8" s="94"/>
      <c r="F8" s="90"/>
      <c r="G8" s="90"/>
      <c r="H8" s="90"/>
      <c r="I8" s="90"/>
      <c r="J8" s="90"/>
      <c r="K8" s="94"/>
      <c r="L8" s="94"/>
      <c r="M8" s="89"/>
      <c r="N8" s="89"/>
      <c r="O8" s="89"/>
      <c r="P8" s="212" t="s">
        <v>90</v>
      </c>
      <c r="Q8" s="212"/>
      <c r="R8" s="212"/>
      <c r="S8" s="89"/>
      <c r="T8" s="89"/>
      <c r="U8" s="88"/>
      <c r="V8" s="88"/>
      <c r="W8" s="88"/>
      <c r="X8" s="88"/>
    </row>
    <row r="9" spans="1:24" s="91" customFormat="1" ht="15.95" customHeight="1">
      <c r="A9" s="92"/>
      <c r="B9" s="92"/>
      <c r="C9" s="93"/>
      <c r="D9" s="94"/>
      <c r="E9" s="95"/>
      <c r="F9" s="212" t="s">
        <v>129</v>
      </c>
      <c r="G9" s="212"/>
      <c r="H9" s="212"/>
      <c r="I9" s="212"/>
      <c r="J9" s="212"/>
      <c r="O9" s="89"/>
      <c r="P9" s="97" t="s">
        <v>100</v>
      </c>
      <c r="Q9" s="89"/>
      <c r="R9" s="89"/>
      <c r="S9" s="89"/>
      <c r="T9" s="89"/>
      <c r="U9" s="89"/>
      <c r="V9" s="89"/>
      <c r="W9" s="89"/>
      <c r="X9" s="89"/>
    </row>
    <row r="10" spans="1:24" s="91" customFormat="1" ht="15.95" customHeight="1">
      <c r="A10" s="92"/>
      <c r="B10" s="92"/>
      <c r="C10" s="99"/>
      <c r="D10" s="94"/>
      <c r="E10" s="100"/>
      <c r="F10" s="89"/>
      <c r="G10" s="89"/>
      <c r="I10" s="89"/>
      <c r="J10" s="97" t="s">
        <v>86</v>
      </c>
      <c r="K10" s="89"/>
      <c r="L10" s="98"/>
      <c r="M10" s="97"/>
      <c r="N10" s="98"/>
      <c r="O10" s="89"/>
      <c r="P10" s="97" t="s">
        <v>83</v>
      </c>
      <c r="Q10" s="89"/>
    </row>
    <row r="11" spans="1:24" s="91" customFormat="1" ht="15.95" customHeight="1">
      <c r="A11" s="92"/>
      <c r="B11" s="92"/>
      <c r="C11" s="101"/>
      <c r="D11" s="94"/>
      <c r="E11" s="95"/>
      <c r="F11" s="97"/>
      <c r="G11" s="89"/>
      <c r="I11" s="89"/>
      <c r="J11" s="97" t="s">
        <v>87</v>
      </c>
      <c r="K11" s="89"/>
      <c r="L11" s="89"/>
      <c r="M11" s="89"/>
      <c r="N11" s="89"/>
      <c r="O11" s="97"/>
      <c r="P11" s="102" t="s">
        <v>109</v>
      </c>
      <c r="Q11" s="97"/>
      <c r="R11" s="97" t="s">
        <v>36</v>
      </c>
      <c r="S11" s="89"/>
      <c r="T11" s="97" t="s">
        <v>53</v>
      </c>
      <c r="U11" s="89"/>
      <c r="V11" s="94"/>
      <c r="W11" s="89"/>
      <c r="X11" s="89"/>
    </row>
    <row r="12" spans="1:24" s="91" customFormat="1" ht="15.95" customHeight="1">
      <c r="A12" s="92"/>
      <c r="B12" s="92"/>
      <c r="C12" s="119"/>
      <c r="D12" s="94"/>
      <c r="E12" s="104"/>
      <c r="F12" s="97" t="s">
        <v>112</v>
      </c>
      <c r="G12" s="97"/>
      <c r="H12" s="96" t="s">
        <v>113</v>
      </c>
      <c r="I12" s="97"/>
      <c r="J12" s="97" t="s">
        <v>64</v>
      </c>
      <c r="K12" s="97"/>
      <c r="L12" s="214" t="s">
        <v>206</v>
      </c>
      <c r="M12" s="214"/>
      <c r="N12" s="214"/>
      <c r="O12" s="97"/>
      <c r="P12" s="97" t="s">
        <v>178</v>
      </c>
      <c r="Q12" s="97"/>
      <c r="R12" s="97" t="s">
        <v>95</v>
      </c>
      <c r="S12" s="97"/>
      <c r="T12" s="97" t="s">
        <v>175</v>
      </c>
      <c r="U12" s="103"/>
      <c r="V12" s="97" t="s">
        <v>37</v>
      </c>
      <c r="W12" s="103"/>
      <c r="X12" s="103"/>
    </row>
    <row r="13" spans="1:24" s="91" customFormat="1" ht="15.95" customHeight="1">
      <c r="A13" s="92"/>
      <c r="B13" s="92"/>
      <c r="C13" s="119"/>
      <c r="D13" s="94"/>
      <c r="E13" s="104"/>
      <c r="F13" s="97" t="s">
        <v>60</v>
      </c>
      <c r="G13" s="97"/>
      <c r="H13" s="96" t="s">
        <v>60</v>
      </c>
      <c r="I13" s="97"/>
      <c r="J13" s="97" t="s">
        <v>77</v>
      </c>
      <c r="K13" s="97"/>
      <c r="L13" s="96" t="s">
        <v>84</v>
      </c>
      <c r="M13" s="92"/>
      <c r="N13" s="96"/>
      <c r="O13" s="97"/>
      <c r="P13" s="97" t="s">
        <v>179</v>
      </c>
      <c r="Q13" s="97"/>
      <c r="R13" s="97" t="s">
        <v>94</v>
      </c>
      <c r="S13" s="97"/>
      <c r="T13" s="97" t="s">
        <v>176</v>
      </c>
      <c r="U13" s="97"/>
      <c r="V13" s="97" t="s">
        <v>38</v>
      </c>
      <c r="W13" s="97"/>
      <c r="X13" s="97" t="s">
        <v>36</v>
      </c>
    </row>
    <row r="14" spans="1:24" s="91" customFormat="1" ht="15.95" customHeight="1">
      <c r="A14" s="92"/>
      <c r="B14" s="92"/>
      <c r="C14" s="101"/>
      <c r="D14" s="94"/>
      <c r="E14" s="104"/>
      <c r="F14" s="103" t="s">
        <v>34</v>
      </c>
      <c r="G14" s="97"/>
      <c r="H14" s="96" t="s">
        <v>111</v>
      </c>
      <c r="I14" s="97"/>
      <c r="J14" s="103" t="s">
        <v>65</v>
      </c>
      <c r="K14" s="97"/>
      <c r="L14" s="96" t="s">
        <v>85</v>
      </c>
      <c r="M14" s="92"/>
      <c r="N14" s="96" t="s">
        <v>26</v>
      </c>
      <c r="O14" s="97"/>
      <c r="P14" s="103" t="s">
        <v>102</v>
      </c>
      <c r="Q14" s="97"/>
      <c r="R14" s="97" t="s">
        <v>93</v>
      </c>
      <c r="S14" s="97"/>
      <c r="T14" s="97" t="s">
        <v>177</v>
      </c>
      <c r="U14" s="97"/>
      <c r="V14" s="97" t="s">
        <v>39</v>
      </c>
      <c r="W14" s="97"/>
      <c r="X14" s="103" t="s">
        <v>35</v>
      </c>
    </row>
    <row r="15" spans="1:24" s="91" customFormat="1" ht="15.95" customHeight="1">
      <c r="A15" s="92"/>
      <c r="B15" s="92"/>
      <c r="C15" s="93"/>
      <c r="D15" s="194" t="s">
        <v>10</v>
      </c>
      <c r="E15" s="95"/>
      <c r="F15" s="102" t="s">
        <v>9</v>
      </c>
      <c r="G15" s="89"/>
      <c r="H15" s="102" t="s">
        <v>9</v>
      </c>
      <c r="I15" s="89"/>
      <c r="J15" s="102" t="s">
        <v>9</v>
      </c>
      <c r="K15" s="89"/>
      <c r="L15" s="105" t="s">
        <v>9</v>
      </c>
      <c r="M15" s="106"/>
      <c r="N15" s="105" t="s">
        <v>9</v>
      </c>
      <c r="O15" s="89"/>
      <c r="P15" s="102" t="s">
        <v>9</v>
      </c>
      <c r="Q15" s="89"/>
      <c r="R15" s="102" t="s">
        <v>9</v>
      </c>
      <c r="S15" s="89"/>
      <c r="T15" s="102" t="s">
        <v>9</v>
      </c>
      <c r="U15" s="89"/>
      <c r="V15" s="102" t="s">
        <v>9</v>
      </c>
      <c r="W15" s="89"/>
      <c r="X15" s="102" t="s">
        <v>9</v>
      </c>
    </row>
    <row r="16" spans="1:24" s="91" customFormat="1" ht="6" customHeight="1">
      <c r="A16" s="92"/>
      <c r="B16" s="92"/>
      <c r="C16" s="93"/>
      <c r="D16" s="89"/>
      <c r="E16" s="95"/>
      <c r="F16" s="97"/>
      <c r="G16" s="89"/>
      <c r="H16" s="89"/>
      <c r="I16" s="89"/>
      <c r="J16" s="89"/>
      <c r="K16" s="89"/>
      <c r="L16" s="97"/>
      <c r="M16" s="89"/>
      <c r="N16" s="97"/>
      <c r="O16" s="89"/>
      <c r="P16" s="89"/>
      <c r="Q16" s="89"/>
      <c r="R16" s="97"/>
      <c r="S16" s="89"/>
      <c r="T16" s="97"/>
      <c r="U16" s="89"/>
      <c r="V16" s="97"/>
      <c r="W16" s="89"/>
      <c r="X16" s="97"/>
    </row>
    <row r="17" spans="1:24" ht="15.95" customHeight="1">
      <c r="A17" s="107" t="s">
        <v>116</v>
      </c>
      <c r="B17" s="188"/>
      <c r="C17" s="116"/>
      <c r="E17" s="100"/>
      <c r="F17" s="109">
        <v>215000000</v>
      </c>
      <c r="G17" s="109"/>
      <c r="H17" s="109">
        <v>665525655</v>
      </c>
      <c r="I17" s="109"/>
      <c r="J17" s="109">
        <v>-20637124</v>
      </c>
      <c r="K17" s="109"/>
      <c r="L17" s="109">
        <v>11400000</v>
      </c>
      <c r="M17" s="108"/>
      <c r="N17" s="109">
        <v>-19902182</v>
      </c>
      <c r="O17" s="109"/>
      <c r="P17" s="109">
        <v>-767830</v>
      </c>
      <c r="Q17" s="109"/>
      <c r="R17" s="109">
        <v>-767830</v>
      </c>
      <c r="S17" s="109"/>
      <c r="T17" s="109">
        <v>850618519</v>
      </c>
      <c r="U17" s="108"/>
      <c r="V17" s="109">
        <v>0</v>
      </c>
      <c r="W17" s="109"/>
      <c r="X17" s="109">
        <v>850618519</v>
      </c>
    </row>
    <row r="18" spans="1:24" ht="15.95" customHeight="1">
      <c r="A18" s="107" t="s">
        <v>123</v>
      </c>
      <c r="B18" s="107"/>
      <c r="C18" s="116"/>
      <c r="D18" s="110"/>
      <c r="E18" s="100"/>
      <c r="F18" s="110"/>
      <c r="G18" s="113"/>
      <c r="H18" s="108"/>
      <c r="I18" s="113"/>
      <c r="J18" s="108"/>
      <c r="K18" s="113"/>
      <c r="L18" s="108"/>
      <c r="M18" s="108"/>
      <c r="N18" s="108"/>
      <c r="O18" s="113"/>
      <c r="P18" s="108"/>
      <c r="Q18" s="113"/>
      <c r="R18" s="108"/>
      <c r="S18" s="113"/>
      <c r="T18" s="108"/>
      <c r="U18" s="108"/>
      <c r="V18" s="108"/>
      <c r="W18" s="113"/>
      <c r="X18" s="108"/>
    </row>
    <row r="19" spans="1:24" ht="15.95" customHeight="1">
      <c r="A19" s="107"/>
      <c r="B19" s="117" t="s">
        <v>130</v>
      </c>
      <c r="C19" s="116"/>
      <c r="D19" s="110">
        <v>27</v>
      </c>
      <c r="E19" s="100"/>
      <c r="F19" s="109">
        <v>0</v>
      </c>
      <c r="G19" s="113"/>
      <c r="H19" s="109">
        <v>0</v>
      </c>
      <c r="I19" s="113"/>
      <c r="J19" s="109">
        <v>0</v>
      </c>
      <c r="K19" s="113"/>
      <c r="L19" s="108">
        <v>10000000</v>
      </c>
      <c r="M19" s="108"/>
      <c r="N19" s="108">
        <v>-10000000</v>
      </c>
      <c r="O19" s="113"/>
      <c r="P19" s="109">
        <v>0</v>
      </c>
      <c r="Q19" s="113"/>
      <c r="R19" s="109">
        <v>0</v>
      </c>
      <c r="S19" s="113"/>
      <c r="T19" s="109">
        <f>SUM(F19:N19,R19)</f>
        <v>0</v>
      </c>
      <c r="U19" s="108"/>
      <c r="V19" s="108">
        <v>0</v>
      </c>
      <c r="W19" s="113"/>
      <c r="X19" s="108">
        <v>0</v>
      </c>
    </row>
    <row r="20" spans="1:24" ht="15.95" customHeight="1">
      <c r="B20" s="117" t="s">
        <v>106</v>
      </c>
      <c r="C20" s="116"/>
      <c r="D20" s="110">
        <v>28</v>
      </c>
      <c r="E20" s="100"/>
      <c r="F20" s="109">
        <v>0</v>
      </c>
      <c r="G20" s="112"/>
      <c r="H20" s="109">
        <v>0</v>
      </c>
      <c r="I20" s="112"/>
      <c r="J20" s="109">
        <v>0</v>
      </c>
      <c r="K20" s="112"/>
      <c r="L20" s="109">
        <v>0</v>
      </c>
      <c r="M20" s="112"/>
      <c r="N20" s="109">
        <v>-21500000</v>
      </c>
      <c r="O20" s="112"/>
      <c r="P20" s="109">
        <v>0</v>
      </c>
      <c r="Q20" s="112"/>
      <c r="R20" s="109">
        <f>SUM(P20)</f>
        <v>0</v>
      </c>
      <c r="S20" s="112"/>
      <c r="T20" s="109">
        <f>SUM(F20:N20,R20)</f>
        <v>-21500000</v>
      </c>
      <c r="U20" s="109"/>
      <c r="V20" s="109">
        <v>0</v>
      </c>
      <c r="W20" s="112"/>
      <c r="X20" s="109">
        <f>SUM(V20,T20)</f>
        <v>-21500000</v>
      </c>
    </row>
    <row r="21" spans="1:24" ht="15.95" customHeight="1">
      <c r="B21" s="117" t="s">
        <v>131</v>
      </c>
      <c r="C21" s="116"/>
      <c r="D21" s="110"/>
      <c r="E21" s="100"/>
      <c r="F21" s="111">
        <v>0</v>
      </c>
      <c r="G21" s="112"/>
      <c r="H21" s="111">
        <v>0</v>
      </c>
      <c r="I21" s="112"/>
      <c r="J21" s="111">
        <v>0</v>
      </c>
      <c r="K21" s="112"/>
      <c r="L21" s="111">
        <v>0</v>
      </c>
      <c r="M21" s="112"/>
      <c r="N21" s="111">
        <v>192912193</v>
      </c>
      <c r="O21" s="112"/>
      <c r="P21" s="111">
        <v>0</v>
      </c>
      <c r="Q21" s="112"/>
      <c r="R21" s="111">
        <f>SUM(P21)</f>
        <v>0</v>
      </c>
      <c r="S21" s="112"/>
      <c r="T21" s="111">
        <f>SUM(F21:N21,R21)</f>
        <v>192912193</v>
      </c>
      <c r="U21" s="109"/>
      <c r="V21" s="111">
        <v>0</v>
      </c>
      <c r="W21" s="112"/>
      <c r="X21" s="111">
        <f>SUM(V21,T21)</f>
        <v>192912193</v>
      </c>
    </row>
    <row r="22" spans="1:24" ht="6" customHeight="1">
      <c r="D22" s="118"/>
      <c r="F22" s="110"/>
      <c r="G22" s="113"/>
      <c r="H22" s="108"/>
      <c r="I22" s="113"/>
      <c r="J22" s="108"/>
      <c r="K22" s="113"/>
      <c r="L22" s="108"/>
      <c r="M22" s="108"/>
      <c r="N22" s="108"/>
      <c r="O22" s="113"/>
      <c r="P22" s="108"/>
      <c r="Q22" s="113"/>
      <c r="R22" s="108"/>
      <c r="S22" s="113"/>
      <c r="T22" s="108"/>
      <c r="U22" s="108"/>
      <c r="V22" s="108"/>
      <c r="W22" s="113"/>
      <c r="X22" s="108"/>
    </row>
    <row r="23" spans="1:24" ht="15.95" customHeight="1" thickBot="1">
      <c r="A23" s="107" t="s">
        <v>117</v>
      </c>
      <c r="B23" s="117"/>
      <c r="D23" s="95"/>
      <c r="F23" s="114">
        <f>SUM(F17:F21)</f>
        <v>215000000</v>
      </c>
      <c r="G23" s="109"/>
      <c r="H23" s="114">
        <f>SUM(H17:H21)</f>
        <v>665525655</v>
      </c>
      <c r="I23" s="109"/>
      <c r="J23" s="114">
        <f>SUM(J17:J21)</f>
        <v>-20637124</v>
      </c>
      <c r="K23" s="109"/>
      <c r="L23" s="114">
        <f>SUM(L17:L21)</f>
        <v>21400000</v>
      </c>
      <c r="M23" s="109"/>
      <c r="N23" s="114">
        <f>SUM(N17:N21)</f>
        <v>141510011</v>
      </c>
      <c r="O23" s="109"/>
      <c r="P23" s="114">
        <f>SUM(P17:P21)</f>
        <v>-767830</v>
      </c>
      <c r="Q23" s="109"/>
      <c r="R23" s="114">
        <f>SUM(R17:R21)</f>
        <v>-767830</v>
      </c>
      <c r="S23" s="109"/>
      <c r="T23" s="114">
        <f>SUM(T17:T21)</f>
        <v>1022030712</v>
      </c>
      <c r="U23" s="109"/>
      <c r="V23" s="114">
        <f>SUM(V17:V21)</f>
        <v>0</v>
      </c>
      <c r="W23" s="109"/>
      <c r="X23" s="114">
        <f>SUM(X17:X21)</f>
        <v>1022030712</v>
      </c>
    </row>
    <row r="24" spans="1:24" ht="15.95" customHeight="1" thickTop="1">
      <c r="A24" s="107"/>
      <c r="B24" s="117"/>
      <c r="D24" s="95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</row>
    <row r="25" spans="1:24" ht="15.95" customHeight="1">
      <c r="A25" s="107" t="s">
        <v>142</v>
      </c>
      <c r="B25" s="188"/>
      <c r="C25" s="116"/>
      <c r="E25" s="100"/>
      <c r="F25" s="170">
        <f>SUM(F23)</f>
        <v>215000000</v>
      </c>
      <c r="G25" s="109"/>
      <c r="H25" s="170">
        <f>SUM(H23)</f>
        <v>665525655</v>
      </c>
      <c r="I25" s="109"/>
      <c r="J25" s="170">
        <f>SUM(J23)</f>
        <v>-20637124</v>
      </c>
      <c r="K25" s="109"/>
      <c r="L25" s="170">
        <f>SUM(L23)</f>
        <v>21400000</v>
      </c>
      <c r="M25" s="108"/>
      <c r="N25" s="170">
        <f>SUM(N23)</f>
        <v>141510011</v>
      </c>
      <c r="O25" s="109"/>
      <c r="P25" s="170">
        <f>SUM(P23)</f>
        <v>-767830</v>
      </c>
      <c r="Q25" s="109"/>
      <c r="R25" s="170">
        <f>SUM(R23)</f>
        <v>-767830</v>
      </c>
      <c r="S25" s="109"/>
      <c r="T25" s="170">
        <f>SUM(T23)</f>
        <v>1022030712</v>
      </c>
      <c r="U25" s="108"/>
      <c r="V25" s="170" t="s">
        <v>0</v>
      </c>
      <c r="W25" s="109"/>
      <c r="X25" s="170">
        <f>SUM(X23)</f>
        <v>1022030712</v>
      </c>
    </row>
    <row r="26" spans="1:24" ht="15.95" customHeight="1">
      <c r="A26" s="107" t="s">
        <v>123</v>
      </c>
      <c r="B26" s="107"/>
      <c r="C26" s="116"/>
      <c r="D26" s="110"/>
      <c r="E26" s="100"/>
      <c r="F26" s="171"/>
      <c r="G26" s="113"/>
      <c r="H26" s="174"/>
      <c r="I26" s="113"/>
      <c r="J26" s="174"/>
      <c r="K26" s="113"/>
      <c r="L26" s="174"/>
      <c r="M26" s="108"/>
      <c r="N26" s="174"/>
      <c r="O26" s="113"/>
      <c r="P26" s="174"/>
      <c r="Q26" s="113"/>
      <c r="R26" s="174"/>
      <c r="S26" s="113"/>
      <c r="T26" s="174"/>
      <c r="U26" s="108"/>
      <c r="V26" s="174"/>
      <c r="W26" s="113"/>
      <c r="X26" s="174"/>
    </row>
    <row r="27" spans="1:24" ht="15.95" customHeight="1">
      <c r="A27" s="107"/>
      <c r="B27" s="117" t="s">
        <v>180</v>
      </c>
      <c r="C27" s="116"/>
      <c r="D27" s="110">
        <v>26</v>
      </c>
      <c r="E27" s="100"/>
      <c r="F27" s="170">
        <v>107498713</v>
      </c>
      <c r="G27" s="113"/>
      <c r="H27" s="170">
        <v>0</v>
      </c>
      <c r="I27" s="113"/>
      <c r="J27" s="170">
        <v>0</v>
      </c>
      <c r="K27" s="113"/>
      <c r="L27" s="174">
        <v>0</v>
      </c>
      <c r="M27" s="108"/>
      <c r="N27" s="174">
        <v>0</v>
      </c>
      <c r="O27" s="113"/>
      <c r="P27" s="170">
        <v>0</v>
      </c>
      <c r="Q27" s="113"/>
      <c r="R27" s="170">
        <v>0</v>
      </c>
      <c r="S27" s="113"/>
      <c r="T27" s="170">
        <f t="shared" ref="T27:T30" si="0">SUM(F27:N27,R27)</f>
        <v>107498713</v>
      </c>
      <c r="U27" s="108"/>
      <c r="V27" s="174">
        <v>0</v>
      </c>
      <c r="W27" s="113"/>
      <c r="X27" s="174">
        <f>SUM(V27,T27)</f>
        <v>107498713</v>
      </c>
    </row>
    <row r="28" spans="1:24" ht="15.95" customHeight="1">
      <c r="A28" s="107"/>
      <c r="B28" s="117" t="s">
        <v>130</v>
      </c>
      <c r="C28" s="116"/>
      <c r="D28" s="110">
        <v>27</v>
      </c>
      <c r="E28" s="100"/>
      <c r="F28" s="170">
        <v>0</v>
      </c>
      <c r="G28" s="113"/>
      <c r="H28" s="170">
        <v>0</v>
      </c>
      <c r="I28" s="113"/>
      <c r="J28" s="170">
        <v>0</v>
      </c>
      <c r="K28" s="113"/>
      <c r="L28" s="174">
        <v>10850000</v>
      </c>
      <c r="M28" s="108"/>
      <c r="N28" s="174">
        <v>-10850000</v>
      </c>
      <c r="O28" s="113"/>
      <c r="P28" s="170">
        <v>0</v>
      </c>
      <c r="Q28" s="113"/>
      <c r="R28" s="170">
        <v>0</v>
      </c>
      <c r="S28" s="113"/>
      <c r="T28" s="170">
        <f t="shared" si="0"/>
        <v>0</v>
      </c>
      <c r="U28" s="108"/>
      <c r="V28" s="174">
        <v>0</v>
      </c>
      <c r="W28" s="113"/>
      <c r="X28" s="174">
        <f t="shared" ref="X28:X30" si="1">SUM(V28,T28)</f>
        <v>0</v>
      </c>
    </row>
    <row r="29" spans="1:24" ht="15.95" customHeight="1">
      <c r="B29" s="117" t="s">
        <v>106</v>
      </c>
      <c r="C29" s="116"/>
      <c r="D29" s="110">
        <v>28</v>
      </c>
      <c r="E29" s="100"/>
      <c r="F29" s="170">
        <v>0</v>
      </c>
      <c r="G29" s="112"/>
      <c r="H29" s="170">
        <v>0</v>
      </c>
      <c r="I29" s="112"/>
      <c r="J29" s="170">
        <v>0</v>
      </c>
      <c r="K29" s="112"/>
      <c r="L29" s="170">
        <v>0</v>
      </c>
      <c r="M29" s="112"/>
      <c r="N29" s="170">
        <v>-193492713</v>
      </c>
      <c r="O29" s="112"/>
      <c r="P29" s="170">
        <v>0</v>
      </c>
      <c r="Q29" s="112"/>
      <c r="R29" s="170">
        <v>0</v>
      </c>
      <c r="S29" s="112"/>
      <c r="T29" s="170">
        <f t="shared" si="0"/>
        <v>-193492713</v>
      </c>
      <c r="U29" s="109"/>
      <c r="V29" s="170">
        <v>0</v>
      </c>
      <c r="W29" s="112"/>
      <c r="X29" s="170">
        <f t="shared" si="1"/>
        <v>-193492713</v>
      </c>
    </row>
    <row r="30" spans="1:24" ht="15.95" customHeight="1">
      <c r="B30" s="117" t="s">
        <v>131</v>
      </c>
      <c r="C30" s="116"/>
      <c r="D30" s="110"/>
      <c r="E30" s="100"/>
      <c r="F30" s="172">
        <v>0</v>
      </c>
      <c r="G30" s="112"/>
      <c r="H30" s="172">
        <v>0</v>
      </c>
      <c r="I30" s="112"/>
      <c r="J30" s="172">
        <v>0</v>
      </c>
      <c r="K30" s="112"/>
      <c r="L30" s="172">
        <v>0</v>
      </c>
      <c r="M30" s="112"/>
      <c r="N30" s="172">
        <f>'PL8'!D26</f>
        <v>208815317</v>
      </c>
      <c r="O30" s="112"/>
      <c r="P30" s="172">
        <v>-2512429</v>
      </c>
      <c r="Q30" s="112"/>
      <c r="R30" s="172">
        <v>-2512429</v>
      </c>
      <c r="S30" s="112"/>
      <c r="T30" s="172">
        <f t="shared" si="0"/>
        <v>206302888</v>
      </c>
      <c r="U30" s="109"/>
      <c r="V30" s="172">
        <v>0</v>
      </c>
      <c r="W30" s="112"/>
      <c r="X30" s="172">
        <f t="shared" si="1"/>
        <v>206302888</v>
      </c>
    </row>
    <row r="31" spans="1:24" ht="6" customHeight="1">
      <c r="D31" s="118"/>
      <c r="F31" s="171"/>
      <c r="G31" s="113"/>
      <c r="H31" s="174"/>
      <c r="I31" s="113"/>
      <c r="J31" s="174"/>
      <c r="K31" s="113"/>
      <c r="L31" s="174"/>
      <c r="M31" s="108"/>
      <c r="N31" s="174"/>
      <c r="O31" s="113"/>
      <c r="P31" s="174"/>
      <c r="Q31" s="113"/>
      <c r="R31" s="174"/>
      <c r="S31" s="113"/>
      <c r="T31" s="174"/>
      <c r="U31" s="108"/>
      <c r="V31" s="174"/>
      <c r="W31" s="113"/>
      <c r="X31" s="174"/>
    </row>
    <row r="32" spans="1:24" ht="15.95" customHeight="1" thickBot="1">
      <c r="A32" s="107" t="s">
        <v>143</v>
      </c>
      <c r="B32" s="117"/>
      <c r="D32" s="95"/>
      <c r="F32" s="173">
        <f>SUM(F25:F30)</f>
        <v>322498713</v>
      </c>
      <c r="G32" s="109"/>
      <c r="H32" s="173">
        <f>SUM(H25:H30)</f>
        <v>665525655</v>
      </c>
      <c r="I32" s="109"/>
      <c r="J32" s="173">
        <f>SUM(J25:J30)</f>
        <v>-20637124</v>
      </c>
      <c r="K32" s="109"/>
      <c r="L32" s="173">
        <f>SUM(L25:L30)</f>
        <v>32250000</v>
      </c>
      <c r="M32" s="109"/>
      <c r="N32" s="173">
        <f>SUM(N25:N30)</f>
        <v>145982615</v>
      </c>
      <c r="O32" s="109"/>
      <c r="P32" s="173">
        <f>SUM(P25:P30)</f>
        <v>-3280259</v>
      </c>
      <c r="Q32" s="109"/>
      <c r="R32" s="173">
        <f>SUM(R25:R30)</f>
        <v>-3280259</v>
      </c>
      <c r="S32" s="109"/>
      <c r="T32" s="173">
        <f>SUM(T25:T30)</f>
        <v>1142339600</v>
      </c>
      <c r="U32" s="109"/>
      <c r="V32" s="173">
        <f>SUM(V25:V30)</f>
        <v>0</v>
      </c>
      <c r="W32" s="109"/>
      <c r="X32" s="173">
        <f>SUM(X25:X30)</f>
        <v>1142339600</v>
      </c>
    </row>
    <row r="33" spans="1:24" ht="15.95" customHeight="1" thickTop="1">
      <c r="A33" s="107"/>
      <c r="B33" s="117"/>
      <c r="D33" s="95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</row>
    <row r="34" spans="1:24" ht="15.95" customHeight="1">
      <c r="A34" s="107"/>
      <c r="B34" s="117"/>
      <c r="D34" s="95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</row>
    <row r="35" spans="1:24" ht="15.95" customHeight="1">
      <c r="A35" s="107"/>
      <c r="B35" s="117"/>
      <c r="D35" s="95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</row>
    <row r="36" spans="1:24" ht="15.95" customHeight="1">
      <c r="A36" s="107"/>
      <c r="B36" s="117"/>
      <c r="D36" s="95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</row>
    <row r="37" spans="1:24" ht="15.95" customHeight="1">
      <c r="A37" s="107"/>
      <c r="B37" s="117"/>
      <c r="D37" s="95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</row>
    <row r="38" spans="1:24" ht="9.75" customHeight="1">
      <c r="A38" s="107"/>
      <c r="B38" s="117"/>
      <c r="D38" s="95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</row>
    <row r="39" spans="1:24" ht="21.95" customHeight="1">
      <c r="A39" s="77" t="str">
        <f>+'BS 5-7'!A48</f>
        <v>The accompanying notes are an integral part of these consolidated and separate financial statements.</v>
      </c>
      <c r="B39" s="201"/>
      <c r="C39" s="202"/>
      <c r="D39" s="199"/>
      <c r="E39" s="203"/>
      <c r="F39" s="203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</row>
  </sheetData>
  <mergeCells count="5">
    <mergeCell ref="F6:X6"/>
    <mergeCell ref="F7:T7"/>
    <mergeCell ref="P8:R8"/>
    <mergeCell ref="L12:N12"/>
    <mergeCell ref="F9:J9"/>
  </mergeCells>
  <pageMargins left="0.5" right="0.5" top="0.5" bottom="0.6" header="0.49" footer="0.4"/>
  <pageSetup paperSize="9" scale="90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38"/>
  <sheetViews>
    <sheetView topLeftCell="B14" zoomScale="115" zoomScaleNormal="115" workbookViewId="0">
      <selection activeCell="V11" sqref="V11"/>
    </sheetView>
  </sheetViews>
  <sheetFormatPr defaultColWidth="0.85546875" defaultRowHeight="16.5" customHeight="1"/>
  <cols>
    <col min="1" max="1" width="36.28515625" style="63" customWidth="1"/>
    <col min="2" max="2" width="4.85546875" style="68" customWidth="1"/>
    <col min="3" max="3" width="5.140625" style="63" customWidth="1"/>
    <col min="4" max="4" width="0.7109375" style="68" customWidth="1"/>
    <col min="5" max="5" width="11.7109375" style="76" customWidth="1"/>
    <col min="6" max="6" width="0.7109375" style="62" customWidth="1"/>
    <col min="7" max="7" width="12" style="62" customWidth="1"/>
    <col min="8" max="8" width="0.7109375" style="62" customWidth="1"/>
    <col min="9" max="9" width="13.7109375" style="62" customWidth="1"/>
    <col min="10" max="10" width="0.7109375" style="62" customWidth="1"/>
    <col min="11" max="11" width="12.7109375" style="62" customWidth="1"/>
    <col min="12" max="12" width="0.7109375" style="62" customWidth="1"/>
    <col min="13" max="13" width="14.42578125" style="62" customWidth="1"/>
    <col min="14" max="14" width="0.7109375" style="62" customWidth="1"/>
    <col min="15" max="15" width="16.85546875" style="62" customWidth="1"/>
    <col min="16" max="16" width="0.7109375" style="62" customWidth="1"/>
    <col min="17" max="17" width="10" style="62" customWidth="1"/>
    <col min="18" max="18" width="0.7109375" style="62" customWidth="1"/>
    <col min="19" max="19" width="12" style="62" customWidth="1"/>
    <col min="20" max="57" width="9.140625" style="80" customWidth="1"/>
    <col min="58" max="208" width="9.140625" style="63" customWidth="1"/>
    <col min="209" max="209" width="29.85546875" style="63" customWidth="1"/>
    <col min="210" max="210" width="9.85546875" style="63" customWidth="1"/>
    <col min="211" max="211" width="7" style="63" customWidth="1"/>
    <col min="212" max="212" width="0.85546875" style="63" customWidth="1"/>
    <col min="213" max="213" width="11.42578125" style="63" customWidth="1"/>
    <col min="214" max="214" width="1.28515625" style="63" customWidth="1"/>
    <col min="215" max="215" width="12.140625" style="63" customWidth="1"/>
    <col min="216" max="16384" width="0.85546875" style="63"/>
  </cols>
  <sheetData>
    <row r="1" spans="1:59" ht="16.5" customHeight="1">
      <c r="A1" s="61" t="str">
        <f>+EQ_Conso9!A1</f>
        <v>Sunsweet Public Company Limited</v>
      </c>
      <c r="B1" s="69"/>
      <c r="C1" s="61"/>
      <c r="D1" s="69"/>
      <c r="E1" s="83"/>
      <c r="S1" s="71"/>
    </row>
    <row r="2" spans="1:59" ht="16.5" customHeight="1">
      <c r="A2" s="61" t="s">
        <v>55</v>
      </c>
      <c r="B2" s="69"/>
      <c r="C2" s="61"/>
      <c r="D2" s="69"/>
      <c r="E2" s="83"/>
    </row>
    <row r="3" spans="1:59" ht="16.5" customHeight="1">
      <c r="A3" s="64" t="s">
        <v>146</v>
      </c>
      <c r="B3" s="72"/>
      <c r="C3" s="64"/>
      <c r="D3" s="72"/>
      <c r="E3" s="19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59" ht="15" customHeight="1">
      <c r="A4" s="66"/>
      <c r="B4" s="74"/>
      <c r="C4" s="66"/>
      <c r="D4" s="74"/>
      <c r="E4" s="70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59" ht="15" customHeight="1"/>
    <row r="6" spans="1:59" s="80" customFormat="1" ht="15.95" customHeight="1">
      <c r="A6" s="63"/>
      <c r="B6" s="68"/>
      <c r="C6" s="63"/>
      <c r="D6" s="68"/>
      <c r="E6" s="215" t="s">
        <v>57</v>
      </c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BF6" s="63"/>
      <c r="BG6" s="63"/>
    </row>
    <row r="7" spans="1:59" s="80" customFormat="1" ht="15.95" customHeight="1">
      <c r="A7" s="63"/>
      <c r="B7" s="68"/>
      <c r="C7" s="63"/>
      <c r="D7" s="68"/>
      <c r="E7" s="206"/>
      <c r="F7" s="206"/>
      <c r="G7" s="206"/>
      <c r="H7" s="206"/>
      <c r="I7" s="206"/>
      <c r="J7" s="70"/>
      <c r="K7" s="70"/>
      <c r="L7" s="70"/>
      <c r="M7" s="70"/>
      <c r="N7" s="70"/>
      <c r="O7" s="215" t="s">
        <v>90</v>
      </c>
      <c r="P7" s="215"/>
      <c r="Q7" s="215"/>
      <c r="R7" s="70"/>
      <c r="S7" s="70"/>
      <c r="BF7" s="63"/>
      <c r="BG7" s="63"/>
    </row>
    <row r="8" spans="1:59" s="80" customFormat="1" ht="15.95" customHeight="1">
      <c r="A8" s="63"/>
      <c r="B8" s="68"/>
      <c r="C8" s="63"/>
      <c r="D8" s="68"/>
      <c r="E8" s="216" t="s">
        <v>129</v>
      </c>
      <c r="F8" s="216"/>
      <c r="G8" s="216"/>
      <c r="H8" s="216"/>
      <c r="I8" s="216"/>
      <c r="J8" s="75"/>
      <c r="K8" s="75"/>
      <c r="L8" s="75"/>
      <c r="M8" s="75"/>
      <c r="N8" s="75"/>
      <c r="O8" s="75" t="s">
        <v>100</v>
      </c>
      <c r="P8" s="75"/>
      <c r="Q8" s="75"/>
      <c r="R8" s="75"/>
      <c r="S8" s="75"/>
      <c r="BF8" s="63"/>
      <c r="BG8" s="63"/>
    </row>
    <row r="9" spans="1:59" s="80" customFormat="1" ht="15.95" customHeight="1">
      <c r="A9" s="63"/>
      <c r="B9" s="68"/>
      <c r="C9" s="63"/>
      <c r="D9" s="68"/>
      <c r="E9" s="75"/>
      <c r="F9" s="75"/>
      <c r="G9" s="75"/>
      <c r="H9" s="75"/>
      <c r="I9" s="75" t="s">
        <v>86</v>
      </c>
      <c r="J9" s="75"/>
      <c r="K9" s="75"/>
      <c r="L9" s="75"/>
      <c r="M9" s="75"/>
      <c r="N9" s="75"/>
      <c r="O9" s="75" t="s">
        <v>83</v>
      </c>
      <c r="P9" s="75"/>
      <c r="R9" s="75"/>
      <c r="S9" s="75"/>
      <c r="BF9" s="63"/>
      <c r="BG9" s="63"/>
    </row>
    <row r="10" spans="1:59" s="80" customFormat="1" ht="15.95" customHeight="1">
      <c r="A10" s="63"/>
      <c r="B10" s="84"/>
      <c r="C10" s="63"/>
      <c r="D10" s="120"/>
      <c r="E10" s="75"/>
      <c r="F10" s="75"/>
      <c r="H10" s="75"/>
      <c r="I10" s="75" t="s">
        <v>87</v>
      </c>
      <c r="J10" s="75"/>
      <c r="N10" s="85"/>
      <c r="O10" s="73" t="s">
        <v>109</v>
      </c>
      <c r="P10" s="75"/>
      <c r="R10" s="75"/>
      <c r="S10" s="59"/>
      <c r="BF10" s="63"/>
      <c r="BG10" s="63"/>
    </row>
    <row r="11" spans="1:59" s="80" customFormat="1" ht="15.95" customHeight="1">
      <c r="A11" s="63"/>
      <c r="B11" s="84"/>
      <c r="C11" s="63"/>
      <c r="D11" s="120"/>
      <c r="E11" s="75" t="s">
        <v>112</v>
      </c>
      <c r="F11" s="85"/>
      <c r="G11" s="75" t="s">
        <v>113</v>
      </c>
      <c r="H11" s="85"/>
      <c r="I11" s="75" t="s">
        <v>64</v>
      </c>
      <c r="J11" s="75"/>
      <c r="K11" s="215" t="s">
        <v>206</v>
      </c>
      <c r="L11" s="215"/>
      <c r="M11" s="215"/>
      <c r="N11" s="75"/>
      <c r="O11" s="75" t="s">
        <v>178</v>
      </c>
      <c r="P11" s="75"/>
      <c r="Q11" s="75" t="s">
        <v>96</v>
      </c>
      <c r="R11" s="75"/>
      <c r="S11" s="85"/>
      <c r="BF11" s="63"/>
      <c r="BG11" s="63"/>
    </row>
    <row r="12" spans="1:59" s="80" customFormat="1" ht="15.95" customHeight="1">
      <c r="A12" s="63"/>
      <c r="B12" s="84"/>
      <c r="C12" s="63"/>
      <c r="D12" s="120"/>
      <c r="E12" s="75" t="s">
        <v>61</v>
      </c>
      <c r="F12" s="75"/>
      <c r="G12" s="75" t="s">
        <v>60</v>
      </c>
      <c r="H12" s="75"/>
      <c r="I12" s="75" t="s">
        <v>77</v>
      </c>
      <c r="J12" s="75"/>
      <c r="K12" s="75" t="s">
        <v>88</v>
      </c>
      <c r="L12" s="75"/>
      <c r="M12" s="85"/>
      <c r="N12" s="75"/>
      <c r="O12" s="126" t="s">
        <v>179</v>
      </c>
      <c r="P12" s="75"/>
      <c r="Q12" s="75" t="s">
        <v>94</v>
      </c>
      <c r="R12" s="75"/>
      <c r="S12" s="85"/>
      <c r="BF12" s="63"/>
      <c r="BG12" s="63"/>
    </row>
    <row r="13" spans="1:59" s="80" customFormat="1" ht="15.95" customHeight="1">
      <c r="A13" s="63"/>
      <c r="B13" s="84"/>
      <c r="C13" s="63"/>
      <c r="D13" s="120"/>
      <c r="E13" s="75" t="s">
        <v>34</v>
      </c>
      <c r="F13" s="75"/>
      <c r="G13" s="75" t="s">
        <v>111</v>
      </c>
      <c r="H13" s="75"/>
      <c r="I13" s="75" t="s">
        <v>65</v>
      </c>
      <c r="J13" s="75"/>
      <c r="K13" s="75" t="s">
        <v>85</v>
      </c>
      <c r="L13" s="75"/>
      <c r="M13" s="75" t="s">
        <v>26</v>
      </c>
      <c r="N13" s="75"/>
      <c r="O13" s="75" t="s">
        <v>101</v>
      </c>
      <c r="P13" s="75"/>
      <c r="Q13" s="75" t="s">
        <v>93</v>
      </c>
      <c r="R13" s="75"/>
      <c r="S13" s="75" t="s">
        <v>53</v>
      </c>
      <c r="BF13" s="63"/>
      <c r="BG13" s="63"/>
    </row>
    <row r="14" spans="1:59" s="80" customFormat="1" ht="15.95" customHeight="1">
      <c r="A14" s="63"/>
      <c r="B14" s="68"/>
      <c r="C14" s="72" t="s">
        <v>10</v>
      </c>
      <c r="D14" s="68"/>
      <c r="E14" s="73" t="s">
        <v>9</v>
      </c>
      <c r="F14" s="75"/>
      <c r="G14" s="73" t="s">
        <v>9</v>
      </c>
      <c r="H14" s="75"/>
      <c r="I14" s="73" t="s">
        <v>9</v>
      </c>
      <c r="J14" s="75"/>
      <c r="K14" s="73" t="s">
        <v>9</v>
      </c>
      <c r="L14" s="75"/>
      <c r="M14" s="73" t="s">
        <v>9</v>
      </c>
      <c r="N14" s="75"/>
      <c r="O14" s="73" t="s">
        <v>9</v>
      </c>
      <c r="P14" s="75"/>
      <c r="Q14" s="73" t="s">
        <v>9</v>
      </c>
      <c r="R14" s="75"/>
      <c r="S14" s="73" t="s">
        <v>9</v>
      </c>
      <c r="BF14" s="63"/>
      <c r="BG14" s="63"/>
    </row>
    <row r="15" spans="1:59" s="80" customFormat="1" ht="8.1" customHeight="1">
      <c r="A15" s="63"/>
      <c r="B15" s="68"/>
      <c r="C15" s="74"/>
      <c r="D15" s="68"/>
      <c r="E15" s="75"/>
      <c r="F15" s="68"/>
      <c r="G15" s="75"/>
      <c r="H15" s="68"/>
      <c r="I15" s="75"/>
      <c r="J15" s="75"/>
      <c r="K15" s="75"/>
      <c r="L15" s="68"/>
      <c r="M15" s="75"/>
      <c r="N15" s="68"/>
      <c r="O15" s="75"/>
      <c r="P15" s="75"/>
      <c r="Q15" s="75"/>
      <c r="R15" s="68"/>
      <c r="S15" s="75"/>
      <c r="BF15" s="63"/>
      <c r="BG15" s="63"/>
    </row>
    <row r="16" spans="1:59" ht="15.95" customHeight="1">
      <c r="A16" s="81" t="s">
        <v>116</v>
      </c>
      <c r="E16" s="59">
        <v>215000000</v>
      </c>
      <c r="F16" s="68"/>
      <c r="G16" s="59">
        <v>665525655</v>
      </c>
      <c r="H16" s="68"/>
      <c r="I16" s="59">
        <v>-21000000</v>
      </c>
      <c r="J16" s="59"/>
      <c r="K16" s="59">
        <v>11400000</v>
      </c>
      <c r="L16" s="68"/>
      <c r="M16" s="59">
        <v>-18859307</v>
      </c>
      <c r="N16" s="68"/>
      <c r="O16" s="59">
        <v>-768481</v>
      </c>
      <c r="P16" s="59"/>
      <c r="Q16" s="59">
        <v>-768481</v>
      </c>
      <c r="R16" s="68"/>
      <c r="S16" s="59">
        <v>851297867</v>
      </c>
    </row>
    <row r="17" spans="1:57" ht="15.95" customHeight="1">
      <c r="A17" s="81" t="s">
        <v>123</v>
      </c>
      <c r="B17" s="69"/>
      <c r="D17" s="69"/>
      <c r="E17" s="59"/>
      <c r="F17" s="69"/>
      <c r="G17" s="59"/>
      <c r="H17" s="69"/>
      <c r="I17" s="59"/>
      <c r="J17" s="59"/>
      <c r="K17" s="59"/>
      <c r="L17" s="59"/>
      <c r="M17" s="59"/>
      <c r="N17" s="69"/>
      <c r="O17" s="59"/>
      <c r="P17" s="59"/>
      <c r="Q17" s="59"/>
      <c r="R17" s="69"/>
      <c r="S17" s="59"/>
    </row>
    <row r="18" spans="1:57" ht="15.95" customHeight="1">
      <c r="A18" s="82" t="s">
        <v>132</v>
      </c>
      <c r="B18" s="69"/>
      <c r="C18" s="84">
        <v>27</v>
      </c>
      <c r="D18" s="69"/>
      <c r="E18" s="59">
        <v>0</v>
      </c>
      <c r="F18" s="69"/>
      <c r="G18" s="59">
        <v>0</v>
      </c>
      <c r="H18" s="69"/>
      <c r="I18" s="59">
        <v>0</v>
      </c>
      <c r="J18" s="59"/>
      <c r="K18" s="59">
        <v>10000000</v>
      </c>
      <c r="L18" s="59"/>
      <c r="M18" s="59">
        <v>-10000000</v>
      </c>
      <c r="N18" s="69"/>
      <c r="O18" s="59">
        <v>0</v>
      </c>
      <c r="P18" s="59"/>
      <c r="Q18" s="59">
        <v>0</v>
      </c>
      <c r="R18" s="69"/>
      <c r="S18" s="59">
        <v>0</v>
      </c>
    </row>
    <row r="19" spans="1:57" ht="15.95" customHeight="1">
      <c r="A19" s="82" t="s">
        <v>91</v>
      </c>
      <c r="B19" s="69"/>
      <c r="C19" s="84">
        <v>28</v>
      </c>
      <c r="D19" s="69"/>
      <c r="E19" s="59">
        <v>0</v>
      </c>
      <c r="F19" s="186"/>
      <c r="G19" s="59">
        <v>0</v>
      </c>
      <c r="H19" s="186"/>
      <c r="I19" s="59">
        <v>0</v>
      </c>
      <c r="J19" s="59"/>
      <c r="K19" s="59">
        <v>0</v>
      </c>
      <c r="L19" s="83"/>
      <c r="M19" s="59">
        <v>-21500000</v>
      </c>
      <c r="N19" s="83"/>
      <c r="O19" s="59">
        <v>0</v>
      </c>
      <c r="P19" s="59"/>
      <c r="Q19" s="59">
        <v>0</v>
      </c>
      <c r="R19" s="69"/>
      <c r="S19" s="59">
        <v>-21500000</v>
      </c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</row>
    <row r="20" spans="1:57" ht="15.95" customHeight="1">
      <c r="A20" s="82" t="s">
        <v>133</v>
      </c>
      <c r="B20" s="69"/>
      <c r="C20" s="84"/>
      <c r="D20" s="69"/>
      <c r="E20" s="60">
        <v>0</v>
      </c>
      <c r="F20" s="76"/>
      <c r="G20" s="60">
        <v>0</v>
      </c>
      <c r="H20" s="76"/>
      <c r="I20" s="60">
        <v>0</v>
      </c>
      <c r="J20" s="59"/>
      <c r="K20" s="60">
        <v>0</v>
      </c>
      <c r="L20" s="76"/>
      <c r="M20" s="60">
        <v>192778499</v>
      </c>
      <c r="N20" s="76"/>
      <c r="O20" s="60">
        <v>0</v>
      </c>
      <c r="P20" s="59"/>
      <c r="Q20" s="60">
        <v>0</v>
      </c>
      <c r="R20" s="68"/>
      <c r="S20" s="60">
        <v>192778499</v>
      </c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</row>
    <row r="21" spans="1:57" s="80" customFormat="1" ht="8.1" customHeight="1">
      <c r="A21" s="63"/>
      <c r="B21" s="68"/>
      <c r="C21" s="81"/>
      <c r="D21" s="68"/>
      <c r="E21" s="76"/>
      <c r="F21" s="68"/>
      <c r="G21" s="62"/>
      <c r="H21" s="68"/>
      <c r="I21" s="62"/>
      <c r="J21" s="67"/>
      <c r="K21" s="62"/>
      <c r="L21" s="68"/>
      <c r="M21" s="62"/>
      <c r="N21" s="68"/>
      <c r="O21" s="62"/>
      <c r="P21" s="62"/>
      <c r="Q21" s="62"/>
      <c r="R21" s="68"/>
      <c r="S21" s="62"/>
    </row>
    <row r="22" spans="1:57" s="80" customFormat="1" ht="15.95" customHeight="1" thickBot="1">
      <c r="A22" s="81" t="s">
        <v>117</v>
      </c>
      <c r="B22" s="69"/>
      <c r="C22" s="81"/>
      <c r="D22" s="69"/>
      <c r="E22" s="130">
        <f>SUM(E16:E20)</f>
        <v>215000000</v>
      </c>
      <c r="F22" s="69"/>
      <c r="G22" s="130">
        <f>SUM(G16:G20)</f>
        <v>665525655</v>
      </c>
      <c r="H22" s="69"/>
      <c r="I22" s="130">
        <f>SUM(I16:I20)</f>
        <v>-21000000</v>
      </c>
      <c r="J22" s="59"/>
      <c r="K22" s="130">
        <f>SUM(K16:K20)</f>
        <v>21400000</v>
      </c>
      <c r="L22" s="69"/>
      <c r="M22" s="130">
        <f>SUM(M16:M20)</f>
        <v>142419192</v>
      </c>
      <c r="N22" s="69"/>
      <c r="O22" s="130">
        <f>SUM(O16:O20)</f>
        <v>-768481</v>
      </c>
      <c r="P22" s="59"/>
      <c r="Q22" s="130">
        <f>SUM(Q16:Q20)</f>
        <v>-768481</v>
      </c>
      <c r="R22" s="69"/>
      <c r="S22" s="130">
        <f>SUM(S16:S20)</f>
        <v>1022576366</v>
      </c>
    </row>
    <row r="23" spans="1:57" s="80" customFormat="1" ht="15.95" customHeight="1" thickTop="1">
      <c r="A23" s="81"/>
      <c r="B23" s="69"/>
      <c r="C23" s="81"/>
      <c r="D23" s="69"/>
      <c r="E23" s="147"/>
      <c r="F23" s="69"/>
      <c r="G23" s="147"/>
      <c r="H23" s="69"/>
      <c r="I23" s="147"/>
      <c r="J23" s="59"/>
      <c r="K23" s="147"/>
      <c r="L23" s="69"/>
      <c r="M23" s="147"/>
      <c r="N23" s="69"/>
      <c r="O23" s="147"/>
      <c r="P23" s="59"/>
      <c r="Q23" s="147"/>
      <c r="R23" s="69"/>
      <c r="S23" s="147"/>
    </row>
    <row r="24" spans="1:57" ht="15.95" customHeight="1">
      <c r="A24" s="81" t="s">
        <v>142</v>
      </c>
      <c r="E24" s="189">
        <f>SUM(E22)</f>
        <v>215000000</v>
      </c>
      <c r="F24" s="63"/>
      <c r="G24" s="189">
        <f>SUM(G22)</f>
        <v>665525655</v>
      </c>
      <c r="H24" s="63"/>
      <c r="I24" s="189">
        <f>SUM(I22)</f>
        <v>-21000000</v>
      </c>
      <c r="J24" s="63"/>
      <c r="K24" s="189">
        <f>SUM(K22)</f>
        <v>21400000</v>
      </c>
      <c r="L24" s="63"/>
      <c r="M24" s="189">
        <f>SUM(M22)</f>
        <v>142419192</v>
      </c>
      <c r="N24" s="63"/>
      <c r="O24" s="189">
        <f>SUM(O22)</f>
        <v>-768481</v>
      </c>
      <c r="P24" s="63"/>
      <c r="Q24" s="189">
        <f>SUM(Q22)</f>
        <v>-768481</v>
      </c>
      <c r="R24" s="63"/>
      <c r="S24" s="189">
        <f>SUM(S22)</f>
        <v>1022576366</v>
      </c>
    </row>
    <row r="25" spans="1:57" ht="15.95" customHeight="1">
      <c r="A25" s="81" t="s">
        <v>123</v>
      </c>
      <c r="B25" s="69"/>
      <c r="D25" s="69"/>
      <c r="E25" s="147"/>
      <c r="F25" s="69"/>
      <c r="G25" s="147"/>
      <c r="H25" s="69"/>
      <c r="I25" s="147"/>
      <c r="J25" s="59"/>
      <c r="K25" s="147"/>
      <c r="L25" s="59"/>
      <c r="M25" s="147"/>
      <c r="N25" s="69"/>
      <c r="O25" s="147"/>
      <c r="P25" s="59"/>
      <c r="Q25" s="147"/>
      <c r="R25" s="69"/>
      <c r="S25" s="147"/>
    </row>
    <row r="26" spans="1:57" ht="15.95" customHeight="1">
      <c r="A26" s="82" t="s">
        <v>181</v>
      </c>
      <c r="B26" s="69"/>
      <c r="C26" s="84">
        <v>26</v>
      </c>
      <c r="D26" s="69"/>
      <c r="E26" s="147">
        <v>107498713</v>
      </c>
      <c r="F26" s="69"/>
      <c r="G26" s="147">
        <v>0</v>
      </c>
      <c r="H26" s="69"/>
      <c r="I26" s="147">
        <v>0</v>
      </c>
      <c r="J26" s="59"/>
      <c r="K26" s="147">
        <v>0</v>
      </c>
      <c r="L26" s="59"/>
      <c r="M26" s="147">
        <v>0</v>
      </c>
      <c r="N26" s="69"/>
      <c r="O26" s="147">
        <v>0</v>
      </c>
      <c r="P26" s="59"/>
      <c r="Q26" s="147">
        <v>0</v>
      </c>
      <c r="R26" s="69"/>
      <c r="S26" s="147">
        <v>107498713</v>
      </c>
    </row>
    <row r="27" spans="1:57" ht="15.95" customHeight="1">
      <c r="A27" s="82" t="s">
        <v>132</v>
      </c>
      <c r="B27" s="69"/>
      <c r="C27" s="84">
        <v>27</v>
      </c>
      <c r="D27" s="69"/>
      <c r="E27" s="147">
        <v>0</v>
      </c>
      <c r="F27" s="69"/>
      <c r="G27" s="147">
        <v>0</v>
      </c>
      <c r="H27" s="69"/>
      <c r="I27" s="147">
        <v>0</v>
      </c>
      <c r="J27" s="59"/>
      <c r="K27" s="147">
        <v>10850000</v>
      </c>
      <c r="L27" s="59"/>
      <c r="M27" s="147">
        <v>-10850000</v>
      </c>
      <c r="N27" s="69"/>
      <c r="O27" s="147">
        <v>0</v>
      </c>
      <c r="P27" s="59"/>
      <c r="Q27" s="147">
        <v>0</v>
      </c>
      <c r="R27" s="69"/>
      <c r="S27" s="147">
        <v>0</v>
      </c>
    </row>
    <row r="28" spans="1:57" ht="15.95" customHeight="1">
      <c r="A28" s="82" t="s">
        <v>91</v>
      </c>
      <c r="B28" s="69"/>
      <c r="C28" s="84">
        <v>28</v>
      </c>
      <c r="D28" s="69"/>
      <c r="E28" s="147">
        <v>0</v>
      </c>
      <c r="F28" s="186"/>
      <c r="G28" s="147">
        <v>0</v>
      </c>
      <c r="H28" s="186"/>
      <c r="I28" s="147">
        <v>0</v>
      </c>
      <c r="J28" s="59"/>
      <c r="K28" s="147">
        <v>0</v>
      </c>
      <c r="L28" s="83"/>
      <c r="M28" s="147">
        <v>-193492713</v>
      </c>
      <c r="N28" s="83"/>
      <c r="O28" s="147">
        <v>0</v>
      </c>
      <c r="P28" s="59"/>
      <c r="Q28" s="147">
        <v>0</v>
      </c>
      <c r="R28" s="69"/>
      <c r="S28" s="147">
        <v>-193492713</v>
      </c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</row>
    <row r="29" spans="1:57" ht="15.95" customHeight="1">
      <c r="A29" s="82" t="s">
        <v>133</v>
      </c>
      <c r="B29" s="69"/>
      <c r="C29" s="84"/>
      <c r="D29" s="69"/>
      <c r="E29" s="148">
        <v>0</v>
      </c>
      <c r="F29" s="76"/>
      <c r="G29" s="148">
        <v>0</v>
      </c>
      <c r="H29" s="76"/>
      <c r="I29" s="148">
        <v>0</v>
      </c>
      <c r="J29" s="59"/>
      <c r="K29" s="148">
        <v>0</v>
      </c>
      <c r="L29" s="76"/>
      <c r="M29" s="148">
        <v>209099060</v>
      </c>
      <c r="N29" s="76"/>
      <c r="O29" s="148">
        <v>-2512429</v>
      </c>
      <c r="P29" s="59"/>
      <c r="Q29" s="148">
        <v>-2512429</v>
      </c>
      <c r="R29" s="68"/>
      <c r="S29" s="148">
        <v>206586631</v>
      </c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</row>
    <row r="30" spans="1:57" s="80" customFormat="1" ht="8.1" customHeight="1">
      <c r="A30" s="63"/>
      <c r="B30" s="68"/>
      <c r="C30" s="81"/>
      <c r="D30" s="68"/>
      <c r="E30" s="175"/>
      <c r="F30" s="68"/>
      <c r="G30" s="160"/>
      <c r="H30" s="68"/>
      <c r="I30" s="160"/>
      <c r="J30" s="67"/>
      <c r="K30" s="160"/>
      <c r="L30" s="68"/>
      <c r="M30" s="160"/>
      <c r="N30" s="68"/>
      <c r="O30" s="160"/>
      <c r="P30" s="62"/>
      <c r="Q30" s="160"/>
      <c r="R30" s="68"/>
      <c r="S30" s="160"/>
    </row>
    <row r="31" spans="1:57" s="80" customFormat="1" ht="15.95" customHeight="1" thickBot="1">
      <c r="A31" s="81" t="s">
        <v>143</v>
      </c>
      <c r="B31" s="69"/>
      <c r="C31" s="81"/>
      <c r="D31" s="69"/>
      <c r="E31" s="176">
        <f>SUM(E24:E29)</f>
        <v>322498713</v>
      </c>
      <c r="F31" s="69"/>
      <c r="G31" s="176">
        <f>SUM(G24:G29)</f>
        <v>665525655</v>
      </c>
      <c r="H31" s="69"/>
      <c r="I31" s="176">
        <f>SUM(I24:I29)</f>
        <v>-21000000</v>
      </c>
      <c r="J31" s="59"/>
      <c r="K31" s="176">
        <f>SUM(K24:K29)</f>
        <v>32250000</v>
      </c>
      <c r="L31" s="69"/>
      <c r="M31" s="176">
        <f>SUM(M24:M29)</f>
        <v>147175539</v>
      </c>
      <c r="N31" s="69"/>
      <c r="O31" s="176">
        <f>SUM(O24:O29)</f>
        <v>-3280910</v>
      </c>
      <c r="P31" s="59"/>
      <c r="Q31" s="176">
        <f>SUM(Q24:Q29)</f>
        <v>-3280910</v>
      </c>
      <c r="R31" s="69"/>
      <c r="S31" s="176">
        <f>SUM(S24:S29)</f>
        <v>1143168997</v>
      </c>
    </row>
    <row r="32" spans="1:57" s="80" customFormat="1" ht="15.95" customHeight="1" thickTop="1">
      <c r="A32" s="81"/>
      <c r="B32" s="69"/>
      <c r="C32" s="81"/>
      <c r="D32" s="69"/>
      <c r="E32" s="59"/>
      <c r="F32" s="69"/>
      <c r="G32" s="59"/>
      <c r="H32" s="69"/>
      <c r="I32" s="59"/>
      <c r="J32" s="59"/>
      <c r="K32" s="59"/>
      <c r="L32" s="69"/>
      <c r="M32" s="59"/>
      <c r="N32" s="69"/>
      <c r="O32" s="59"/>
      <c r="P32" s="59"/>
      <c r="Q32" s="59"/>
      <c r="R32" s="69"/>
      <c r="S32" s="59"/>
    </row>
    <row r="33" spans="1:19" s="80" customFormat="1" ht="15.95" customHeight="1">
      <c r="A33" s="81"/>
      <c r="B33" s="69"/>
      <c r="C33" s="81"/>
      <c r="D33" s="69"/>
      <c r="E33" s="59"/>
      <c r="F33" s="69"/>
      <c r="G33" s="59"/>
      <c r="H33" s="69"/>
      <c r="I33" s="59"/>
      <c r="J33" s="59"/>
      <c r="K33" s="59"/>
      <c r="L33" s="69"/>
      <c r="M33" s="59"/>
      <c r="N33" s="69"/>
      <c r="O33" s="59"/>
      <c r="P33" s="59"/>
      <c r="Q33" s="59"/>
      <c r="R33" s="69"/>
      <c r="S33" s="59"/>
    </row>
    <row r="34" spans="1:19" s="80" customFormat="1" ht="15.95" customHeight="1">
      <c r="A34" s="81"/>
      <c r="B34" s="69"/>
      <c r="C34" s="81"/>
      <c r="D34" s="69"/>
      <c r="E34" s="59"/>
      <c r="F34" s="69"/>
      <c r="G34" s="59"/>
      <c r="H34" s="69"/>
      <c r="I34" s="59"/>
      <c r="J34" s="59"/>
      <c r="K34" s="59"/>
      <c r="L34" s="69"/>
      <c r="M34" s="59"/>
      <c r="N34" s="69"/>
      <c r="O34" s="59"/>
      <c r="P34" s="59"/>
      <c r="Q34" s="59"/>
      <c r="R34" s="69"/>
      <c r="S34" s="59"/>
    </row>
    <row r="35" spans="1:19" s="80" customFormat="1" ht="15.95" customHeight="1">
      <c r="A35" s="81"/>
      <c r="B35" s="69"/>
      <c r="C35" s="81"/>
      <c r="D35" s="69"/>
      <c r="E35" s="59"/>
      <c r="F35" s="69"/>
      <c r="G35" s="59"/>
      <c r="H35" s="69"/>
      <c r="I35" s="59"/>
      <c r="J35" s="59"/>
      <c r="K35" s="59"/>
      <c r="L35" s="69"/>
      <c r="M35" s="59"/>
      <c r="N35" s="69"/>
      <c r="O35" s="59"/>
      <c r="P35" s="59"/>
      <c r="Q35" s="59"/>
      <c r="R35" s="69"/>
      <c r="S35" s="59"/>
    </row>
    <row r="36" spans="1:19" s="80" customFormat="1" ht="15.95" customHeight="1">
      <c r="A36" s="81"/>
      <c r="B36" s="69"/>
      <c r="C36" s="81"/>
      <c r="D36" s="69"/>
      <c r="E36" s="59"/>
      <c r="F36" s="69"/>
      <c r="G36" s="59"/>
      <c r="H36" s="69"/>
      <c r="I36" s="59"/>
      <c r="J36" s="59"/>
      <c r="K36" s="59"/>
      <c r="L36" s="69"/>
      <c r="M36" s="59"/>
      <c r="N36" s="69"/>
      <c r="O36" s="59"/>
      <c r="P36" s="59"/>
      <c r="Q36" s="59"/>
      <c r="R36" s="69"/>
      <c r="S36" s="59"/>
    </row>
    <row r="37" spans="1:19" s="80" customFormat="1" ht="20.25" customHeight="1">
      <c r="A37" s="81"/>
      <c r="B37" s="69"/>
      <c r="C37" s="81"/>
      <c r="D37" s="69"/>
      <c r="E37" s="59"/>
      <c r="F37" s="69"/>
      <c r="G37" s="59"/>
      <c r="H37" s="69"/>
      <c r="I37" s="59"/>
      <c r="J37" s="59"/>
      <c r="K37" s="59"/>
      <c r="L37" s="69"/>
      <c r="M37" s="59"/>
      <c r="N37" s="69"/>
      <c r="O37" s="59"/>
      <c r="P37" s="59"/>
      <c r="Q37" s="59"/>
      <c r="R37" s="69"/>
      <c r="S37" s="59"/>
    </row>
    <row r="38" spans="1:19" s="80" customFormat="1" ht="21.95" customHeight="1">
      <c r="A38" s="77" t="str">
        <f>+'BS 5-7'!A145</f>
        <v>The accompanying notes are an integral part of these consolidated and separate financial statements.</v>
      </c>
      <c r="B38" s="78"/>
      <c r="C38" s="79"/>
      <c r="D38" s="78"/>
      <c r="E38" s="121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</row>
  </sheetData>
  <mergeCells count="4">
    <mergeCell ref="E6:S6"/>
    <mergeCell ref="K11:M11"/>
    <mergeCell ref="O7:Q7"/>
    <mergeCell ref="E8:I8"/>
  </mergeCells>
  <pageMargins left="0.4" right="0.4" top="0.5" bottom="0.6" header="0.49" footer="0.4"/>
  <pageSetup paperSize="9" scale="90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6"/>
  <sheetViews>
    <sheetView tabSelected="1" topLeftCell="A97" zoomScale="90" zoomScaleNormal="90" zoomScaleSheetLayoutView="70" workbookViewId="0">
      <selection activeCell="T102" sqref="T102"/>
    </sheetView>
  </sheetViews>
  <sheetFormatPr defaultColWidth="9.140625" defaultRowHeight="16.5" customHeight="1"/>
  <cols>
    <col min="1" max="4" width="1" style="1" customWidth="1"/>
    <col min="5" max="5" width="36" style="1" customWidth="1"/>
    <col min="6" max="6" width="5.140625" style="13" customWidth="1"/>
    <col min="7" max="7" width="0.5703125" style="1" customWidth="1"/>
    <col min="8" max="8" width="11.7109375" style="27" customWidth="1"/>
    <col min="9" max="9" width="0.5703125" style="27" customWidth="1"/>
    <col min="10" max="10" width="11.7109375" style="27" customWidth="1"/>
    <col min="11" max="11" width="0.5703125" style="27" customWidth="1"/>
    <col min="12" max="12" width="11.7109375" style="53" customWidth="1"/>
    <col min="13" max="13" width="0.5703125" style="41" customWidth="1"/>
    <col min="14" max="14" width="11.7109375" style="53" customWidth="1"/>
    <col min="15" max="16384" width="9.140625" style="1"/>
  </cols>
  <sheetData>
    <row r="1" spans="1:14" s="8" customFormat="1" ht="16.5" customHeight="1">
      <c r="A1" s="10" t="str">
        <f>+EQ_Comp10!A1</f>
        <v>Sunsweet Public Company Limited</v>
      </c>
      <c r="B1" s="2"/>
      <c r="C1" s="2"/>
      <c r="D1" s="2"/>
      <c r="E1" s="2"/>
      <c r="F1" s="9"/>
      <c r="H1" s="6"/>
      <c r="I1" s="6"/>
      <c r="J1" s="6"/>
      <c r="K1" s="6"/>
      <c r="L1" s="51"/>
      <c r="M1" s="43"/>
      <c r="N1" s="51"/>
    </row>
    <row r="2" spans="1:14" s="8" customFormat="1" ht="16.5" customHeight="1">
      <c r="A2" s="36" t="s">
        <v>45</v>
      </c>
      <c r="B2" s="10"/>
      <c r="C2" s="10"/>
      <c r="D2" s="2"/>
      <c r="E2" s="2"/>
      <c r="F2" s="9"/>
      <c r="H2" s="6"/>
      <c r="I2" s="6"/>
      <c r="J2" s="6"/>
      <c r="K2" s="6"/>
      <c r="L2" s="51"/>
      <c r="M2" s="43"/>
      <c r="N2" s="51"/>
    </row>
    <row r="3" spans="1:14" s="8" customFormat="1" ht="16.5" customHeight="1">
      <c r="A3" s="34" t="s">
        <v>146</v>
      </c>
      <c r="B3" s="34"/>
      <c r="C3" s="34"/>
      <c r="D3" s="25"/>
      <c r="E3" s="25"/>
      <c r="F3" s="24"/>
      <c r="G3" s="23"/>
      <c r="H3" s="33"/>
      <c r="I3" s="33"/>
      <c r="J3" s="33"/>
      <c r="K3" s="33"/>
      <c r="L3" s="52"/>
      <c r="M3" s="42"/>
      <c r="N3" s="52"/>
    </row>
    <row r="4" spans="1:14" s="8" customFormat="1" ht="15.95" customHeight="1">
      <c r="A4" s="35"/>
      <c r="B4" s="35"/>
      <c r="C4" s="35"/>
      <c r="D4" s="2"/>
      <c r="E4" s="2"/>
      <c r="F4" s="9"/>
      <c r="H4" s="6"/>
      <c r="I4" s="6"/>
      <c r="J4" s="6"/>
      <c r="K4" s="6"/>
      <c r="L4" s="51"/>
      <c r="M4" s="43"/>
      <c r="N4" s="51"/>
    </row>
    <row r="5" spans="1:14" s="8" customFormat="1" ht="15.95" customHeight="1">
      <c r="F5" s="9"/>
      <c r="H5" s="6"/>
      <c r="I5" s="6"/>
      <c r="J5" s="6"/>
      <c r="K5" s="6"/>
      <c r="L5" s="51"/>
      <c r="M5" s="43"/>
      <c r="N5" s="51"/>
    </row>
    <row r="6" spans="1:14" s="8" customFormat="1" ht="15.95" customHeight="1">
      <c r="F6" s="9"/>
      <c r="H6" s="217" t="s">
        <v>49</v>
      </c>
      <c r="I6" s="217"/>
      <c r="J6" s="217"/>
      <c r="K6" s="27"/>
      <c r="L6" s="209" t="s">
        <v>50</v>
      </c>
      <c r="M6" s="209"/>
      <c r="N6" s="209"/>
    </row>
    <row r="7" spans="1:14" s="8" customFormat="1" ht="15.95" customHeight="1">
      <c r="F7" s="40"/>
      <c r="G7" s="1"/>
      <c r="H7" s="210" t="s">
        <v>63</v>
      </c>
      <c r="I7" s="210"/>
      <c r="J7" s="210"/>
      <c r="K7" s="28"/>
      <c r="L7" s="210" t="s">
        <v>63</v>
      </c>
      <c r="M7" s="210"/>
      <c r="N7" s="210"/>
    </row>
    <row r="8" spans="1:14" ht="15.95" customHeight="1">
      <c r="E8" s="1" t="s">
        <v>1</v>
      </c>
      <c r="F8" s="40"/>
      <c r="H8" s="30" t="s">
        <v>144</v>
      </c>
      <c r="I8" s="29"/>
      <c r="J8" s="30" t="s">
        <v>115</v>
      </c>
      <c r="K8" s="29"/>
      <c r="L8" s="30" t="s">
        <v>144</v>
      </c>
      <c r="M8" s="29"/>
      <c r="N8" s="30" t="s">
        <v>115</v>
      </c>
    </row>
    <row r="9" spans="1:14" ht="15.95" customHeight="1">
      <c r="F9" s="39" t="s">
        <v>10</v>
      </c>
      <c r="H9" s="44" t="s">
        <v>9</v>
      </c>
      <c r="I9" s="29"/>
      <c r="J9" s="44" t="s">
        <v>9</v>
      </c>
      <c r="K9" s="29"/>
      <c r="L9" s="44" t="s">
        <v>9</v>
      </c>
      <c r="M9" s="29"/>
      <c r="N9" s="44" t="s">
        <v>9</v>
      </c>
    </row>
    <row r="10" spans="1:14" ht="15.95" customHeight="1">
      <c r="A10" s="10" t="s">
        <v>69</v>
      </c>
      <c r="F10" s="3"/>
      <c r="G10" s="4"/>
      <c r="H10" s="156"/>
      <c r="L10" s="156"/>
      <c r="M10" s="27"/>
      <c r="N10" s="27"/>
    </row>
    <row r="11" spans="1:14" ht="15.95" customHeight="1">
      <c r="A11" s="36" t="s">
        <v>157</v>
      </c>
      <c r="F11" s="3"/>
      <c r="G11" s="4"/>
      <c r="H11" s="154">
        <f>'PL8'!D23</f>
        <v>241842170</v>
      </c>
      <c r="J11" s="5">
        <f>'PL8'!F23</f>
        <v>211851221</v>
      </c>
      <c r="K11" s="139"/>
      <c r="L11" s="154">
        <f>'PL8'!H23</f>
        <v>242124090</v>
      </c>
      <c r="M11" s="5"/>
      <c r="N11" s="5">
        <f>'PL8'!J23</f>
        <v>211683929</v>
      </c>
    </row>
    <row r="12" spans="1:14" ht="15.95" customHeight="1">
      <c r="A12" s="1" t="s">
        <v>40</v>
      </c>
      <c r="C12" s="10"/>
      <c r="D12" s="10"/>
      <c r="E12" s="10"/>
      <c r="F12" s="12"/>
      <c r="H12" s="182"/>
      <c r="I12" s="31"/>
      <c r="J12" s="125"/>
      <c r="K12" s="31"/>
      <c r="L12" s="182"/>
      <c r="M12" s="125"/>
      <c r="N12" s="125"/>
    </row>
    <row r="13" spans="1:14" ht="15.95" customHeight="1">
      <c r="B13" s="1" t="s">
        <v>104</v>
      </c>
      <c r="C13" s="10"/>
      <c r="D13" s="10"/>
      <c r="E13" s="10"/>
      <c r="F13" s="13">
        <v>18</v>
      </c>
      <c r="H13" s="154">
        <v>69059563</v>
      </c>
      <c r="I13" s="123"/>
      <c r="J13" s="5">
        <v>65520893</v>
      </c>
      <c r="K13" s="123"/>
      <c r="L13" s="154">
        <v>69059431</v>
      </c>
      <c r="M13" s="125"/>
      <c r="N13" s="5">
        <v>65515008</v>
      </c>
    </row>
    <row r="14" spans="1:14" ht="15.95" customHeight="1">
      <c r="B14" s="1" t="s">
        <v>134</v>
      </c>
      <c r="C14" s="10"/>
      <c r="D14" s="10"/>
      <c r="E14" s="10"/>
      <c r="F14" s="13">
        <v>19</v>
      </c>
      <c r="H14" s="154">
        <v>5301231</v>
      </c>
      <c r="I14" s="123"/>
      <c r="J14" s="5">
        <v>5005567</v>
      </c>
      <c r="K14" s="123"/>
      <c r="L14" s="154">
        <v>5301231</v>
      </c>
      <c r="M14" s="125"/>
      <c r="N14" s="5">
        <v>5005567</v>
      </c>
    </row>
    <row r="15" spans="1:14" ht="15.95" customHeight="1">
      <c r="B15" s="1" t="s">
        <v>103</v>
      </c>
      <c r="C15" s="10"/>
      <c r="D15" s="10"/>
      <c r="E15" s="10"/>
      <c r="F15" s="13">
        <v>20</v>
      </c>
      <c r="H15" s="154">
        <v>1918690</v>
      </c>
      <c r="I15" s="123"/>
      <c r="J15" s="5">
        <v>1899939</v>
      </c>
      <c r="K15" s="123"/>
      <c r="L15" s="154">
        <v>1918690</v>
      </c>
      <c r="M15" s="125"/>
      <c r="N15" s="5">
        <v>1899939</v>
      </c>
    </row>
    <row r="16" spans="1:14" ht="15.95" customHeight="1">
      <c r="B16" s="1" t="s">
        <v>182</v>
      </c>
      <c r="D16" s="10"/>
      <c r="E16" s="10"/>
      <c r="F16" s="13" t="s">
        <v>185</v>
      </c>
      <c r="H16" s="154">
        <v>-2096522</v>
      </c>
      <c r="I16" s="123"/>
      <c r="J16" s="5">
        <v>2871373</v>
      </c>
      <c r="K16" s="123"/>
      <c r="L16" s="154">
        <v>-2096522</v>
      </c>
      <c r="M16" s="125"/>
      <c r="N16" s="5">
        <v>2871373</v>
      </c>
    </row>
    <row r="17" spans="1:14" ht="15.95" customHeight="1">
      <c r="B17" s="1" t="s">
        <v>183</v>
      </c>
      <c r="D17" s="10"/>
      <c r="E17" s="10"/>
      <c r="H17" s="154">
        <v>653278</v>
      </c>
      <c r="I17" s="123"/>
      <c r="J17" s="5">
        <v>634885</v>
      </c>
      <c r="K17" s="123"/>
      <c r="L17" s="154">
        <v>653278</v>
      </c>
      <c r="M17" s="125"/>
      <c r="N17" s="5">
        <v>634885</v>
      </c>
    </row>
    <row r="18" spans="1:14" ht="15.95" customHeight="1">
      <c r="B18" s="1" t="s">
        <v>141</v>
      </c>
      <c r="D18" s="10"/>
      <c r="E18" s="10"/>
      <c r="H18" s="154">
        <v>0</v>
      </c>
      <c r="I18" s="123"/>
      <c r="J18" s="5">
        <v>3</v>
      </c>
      <c r="K18" s="123"/>
      <c r="L18" s="154">
        <v>0</v>
      </c>
      <c r="M18" s="125"/>
      <c r="N18" s="5">
        <v>3</v>
      </c>
    </row>
    <row r="19" spans="1:14" ht="15.95" customHeight="1">
      <c r="B19" s="1" t="s">
        <v>135</v>
      </c>
      <c r="D19" s="10"/>
      <c r="E19" s="10"/>
      <c r="H19" s="154">
        <v>0</v>
      </c>
      <c r="I19" s="123"/>
      <c r="J19" s="5">
        <v>123435</v>
      </c>
      <c r="K19" s="123"/>
      <c r="L19" s="154">
        <v>0</v>
      </c>
      <c r="M19" s="123"/>
      <c r="N19" s="5">
        <v>123435</v>
      </c>
    </row>
    <row r="20" spans="1:14" ht="15.95" customHeight="1">
      <c r="B20" s="1" t="s">
        <v>184</v>
      </c>
      <c r="C20" s="10"/>
      <c r="D20" s="10"/>
      <c r="E20" s="10"/>
      <c r="H20" s="154">
        <v>753238</v>
      </c>
      <c r="I20" s="123"/>
      <c r="J20" s="5">
        <v>1090406</v>
      </c>
      <c r="K20" s="123"/>
      <c r="L20" s="154">
        <v>753238</v>
      </c>
      <c r="M20" s="125"/>
      <c r="N20" s="5">
        <v>1090406</v>
      </c>
    </row>
    <row r="21" spans="1:14" ht="15.95" customHeight="1">
      <c r="B21" s="1" t="s">
        <v>218</v>
      </c>
      <c r="D21" s="10"/>
      <c r="E21" s="10"/>
      <c r="F21" s="13">
        <v>13</v>
      </c>
      <c r="H21" s="154">
        <v>370516</v>
      </c>
      <c r="I21" s="123"/>
      <c r="J21" s="5">
        <v>267515</v>
      </c>
      <c r="K21" s="123"/>
      <c r="L21" s="154">
        <v>370516</v>
      </c>
      <c r="M21" s="125"/>
      <c r="N21" s="5">
        <v>267515</v>
      </c>
    </row>
    <row r="22" spans="1:14" ht="15.95" customHeight="1">
      <c r="B22" s="1" t="s">
        <v>208</v>
      </c>
      <c r="C22" s="10"/>
      <c r="D22" s="10"/>
      <c r="E22" s="10"/>
      <c r="F22" s="12"/>
      <c r="H22" s="154">
        <v>201929</v>
      </c>
      <c r="I22" s="31"/>
      <c r="J22" s="5">
        <v>-56475</v>
      </c>
      <c r="K22" s="140"/>
      <c r="L22" s="154">
        <v>201929</v>
      </c>
      <c r="M22" s="125"/>
      <c r="N22" s="5">
        <v>-56475</v>
      </c>
    </row>
    <row r="23" spans="1:14" ht="15.95" customHeight="1">
      <c r="B23" s="1" t="s">
        <v>209</v>
      </c>
      <c r="C23" s="10"/>
      <c r="D23" s="10"/>
      <c r="E23" s="10"/>
      <c r="F23" s="12"/>
      <c r="H23" s="154">
        <v>5071443</v>
      </c>
      <c r="I23" s="31"/>
      <c r="J23" s="5">
        <v>-2341390</v>
      </c>
      <c r="K23" s="140"/>
      <c r="L23" s="154">
        <v>5080558</v>
      </c>
      <c r="M23" s="125"/>
      <c r="N23" s="5">
        <v>-2350505</v>
      </c>
    </row>
    <row r="24" spans="1:14" ht="15.95" customHeight="1">
      <c r="B24" s="1" t="s">
        <v>21</v>
      </c>
      <c r="C24" s="10"/>
      <c r="D24" s="10"/>
      <c r="E24" s="10"/>
      <c r="H24" s="154">
        <v>3981292</v>
      </c>
      <c r="I24" s="123"/>
      <c r="J24" s="5">
        <v>4044425</v>
      </c>
      <c r="K24" s="123"/>
      <c r="L24" s="154">
        <v>3981292</v>
      </c>
      <c r="M24" s="125"/>
      <c r="N24" s="5">
        <v>4044425</v>
      </c>
    </row>
    <row r="25" spans="1:14" ht="15.95" customHeight="1">
      <c r="B25" s="1" t="s">
        <v>66</v>
      </c>
      <c r="C25" s="10"/>
      <c r="D25" s="10"/>
      <c r="E25" s="10"/>
      <c r="F25" s="13">
        <v>30</v>
      </c>
      <c r="H25" s="154">
        <v>-138060</v>
      </c>
      <c r="I25" s="31"/>
      <c r="J25" s="5">
        <v>-459974</v>
      </c>
      <c r="K25" s="139"/>
      <c r="L25" s="154">
        <v>-129663</v>
      </c>
      <c r="M25" s="125"/>
      <c r="N25" s="5">
        <v>-445380</v>
      </c>
    </row>
    <row r="26" spans="1:14" ht="15.95" customHeight="1">
      <c r="B26" s="14" t="s">
        <v>32</v>
      </c>
      <c r="C26" s="10"/>
      <c r="D26" s="10"/>
      <c r="E26" s="10"/>
      <c r="F26" s="13">
        <v>31</v>
      </c>
      <c r="H26" s="150">
        <v>1938401</v>
      </c>
      <c r="I26" s="31"/>
      <c r="J26" s="7">
        <v>1772557</v>
      </c>
      <c r="K26" s="139"/>
      <c r="L26" s="150">
        <v>1938151</v>
      </c>
      <c r="M26" s="125"/>
      <c r="N26" s="7">
        <v>1772557</v>
      </c>
    </row>
    <row r="27" spans="1:14" ht="6" customHeight="1">
      <c r="C27" s="10"/>
      <c r="D27" s="10"/>
      <c r="E27" s="10"/>
      <c r="F27" s="12"/>
      <c r="H27" s="157"/>
      <c r="I27" s="31"/>
      <c r="J27" s="31"/>
      <c r="K27" s="31"/>
      <c r="L27" s="157"/>
      <c r="M27" s="122"/>
      <c r="N27" s="31"/>
    </row>
    <row r="28" spans="1:14" ht="15.95" customHeight="1">
      <c r="C28" s="10"/>
      <c r="D28" s="10"/>
      <c r="E28" s="10"/>
      <c r="F28" s="12"/>
      <c r="H28" s="157">
        <f>SUM(H11:H26)</f>
        <v>328857169</v>
      </c>
      <c r="I28" s="31"/>
      <c r="J28" s="31">
        <f>SUM(J11:J26)</f>
        <v>292224380</v>
      </c>
      <c r="K28" s="31"/>
      <c r="L28" s="157">
        <f>SUM(L11:L26)</f>
        <v>329156219</v>
      </c>
      <c r="M28" s="122"/>
      <c r="N28" s="31">
        <f>SUM(N11:N26)</f>
        <v>292056682</v>
      </c>
    </row>
    <row r="29" spans="1:14" ht="15.95" customHeight="1">
      <c r="A29" s="10" t="s">
        <v>62</v>
      </c>
      <c r="C29" s="10"/>
      <c r="D29" s="10"/>
      <c r="E29" s="10"/>
      <c r="F29" s="12"/>
      <c r="H29" s="157"/>
      <c r="I29" s="31"/>
      <c r="J29" s="31"/>
      <c r="K29" s="31"/>
      <c r="L29" s="157"/>
      <c r="M29" s="122"/>
      <c r="N29" s="31"/>
    </row>
    <row r="30" spans="1:14" ht="15.95" customHeight="1">
      <c r="A30" s="1" t="s">
        <v>67</v>
      </c>
      <c r="C30" s="10"/>
      <c r="D30" s="10"/>
      <c r="E30" s="10"/>
      <c r="F30" s="12"/>
      <c r="H30" s="157"/>
      <c r="I30" s="31"/>
      <c r="J30" s="31"/>
      <c r="K30" s="31"/>
      <c r="L30" s="157"/>
      <c r="M30" s="122"/>
      <c r="N30" s="31"/>
    </row>
    <row r="31" spans="1:14" ht="15.95" customHeight="1">
      <c r="B31" s="1" t="s">
        <v>78</v>
      </c>
      <c r="C31" s="10"/>
      <c r="D31" s="10"/>
      <c r="E31" s="10"/>
      <c r="F31" s="12"/>
      <c r="H31" s="154">
        <v>-200959994</v>
      </c>
      <c r="I31" s="5"/>
      <c r="J31" s="5">
        <v>-39402841</v>
      </c>
      <c r="K31" s="5"/>
      <c r="L31" s="154">
        <v>-198615295</v>
      </c>
      <c r="M31" s="5"/>
      <c r="N31" s="5">
        <v>-38629674</v>
      </c>
    </row>
    <row r="32" spans="1:14" ht="15.95" customHeight="1">
      <c r="B32" s="1" t="s">
        <v>6</v>
      </c>
      <c r="C32" s="10"/>
      <c r="D32" s="10"/>
      <c r="E32" s="10"/>
      <c r="F32" s="12"/>
      <c r="H32" s="154">
        <v>-44205436</v>
      </c>
      <c r="I32" s="31"/>
      <c r="J32" s="5">
        <v>93567152</v>
      </c>
      <c r="K32" s="139"/>
      <c r="L32" s="154">
        <v>-44188656</v>
      </c>
      <c r="M32" s="5"/>
      <c r="N32" s="5">
        <v>93544387</v>
      </c>
    </row>
    <row r="33" spans="1:14" ht="15.95" customHeight="1">
      <c r="B33" s="15" t="s">
        <v>7</v>
      </c>
      <c r="C33" s="10"/>
      <c r="D33" s="10"/>
      <c r="E33" s="10"/>
      <c r="F33" s="12"/>
      <c r="H33" s="154">
        <v>-6063759</v>
      </c>
      <c r="I33" s="31"/>
      <c r="J33" s="5">
        <v>2447369</v>
      </c>
      <c r="K33" s="139"/>
      <c r="L33" s="154">
        <v>-5982231</v>
      </c>
      <c r="M33" s="5"/>
      <c r="N33" s="5">
        <v>2338250</v>
      </c>
    </row>
    <row r="34" spans="1:14" ht="15.95" customHeight="1">
      <c r="A34" s="15" t="s">
        <v>68</v>
      </c>
      <c r="C34" s="10"/>
      <c r="D34" s="10"/>
      <c r="E34" s="10"/>
      <c r="F34" s="12"/>
      <c r="H34" s="154"/>
      <c r="I34" s="31"/>
      <c r="J34" s="5"/>
      <c r="K34" s="139"/>
      <c r="L34" s="154"/>
      <c r="M34" s="5"/>
      <c r="N34" s="5"/>
    </row>
    <row r="35" spans="1:14" ht="15.95" customHeight="1">
      <c r="B35" s="15" t="s">
        <v>47</v>
      </c>
      <c r="C35" s="10"/>
      <c r="D35" s="10"/>
      <c r="E35" s="10"/>
      <c r="F35" s="12"/>
      <c r="H35" s="154">
        <v>-6426771</v>
      </c>
      <c r="I35" s="31"/>
      <c r="J35" s="5">
        <v>-2120468</v>
      </c>
      <c r="K35" s="139"/>
      <c r="L35" s="154">
        <v>-6313046</v>
      </c>
      <c r="M35" s="5"/>
      <c r="N35" s="5">
        <v>-3344096</v>
      </c>
    </row>
    <row r="36" spans="1:14" ht="15.95" customHeight="1">
      <c r="B36" s="15" t="s">
        <v>107</v>
      </c>
      <c r="C36" s="10"/>
      <c r="D36" s="10"/>
      <c r="E36" s="10"/>
      <c r="F36" s="12"/>
      <c r="H36" s="154">
        <v>-3498026</v>
      </c>
      <c r="I36" s="31"/>
      <c r="J36" s="5">
        <v>-1365771</v>
      </c>
      <c r="K36" s="139"/>
      <c r="L36" s="154">
        <v>-3498026</v>
      </c>
      <c r="M36" s="5"/>
      <c r="N36" s="5">
        <v>-1365771</v>
      </c>
    </row>
    <row r="37" spans="1:14" ht="15.95" customHeight="1">
      <c r="B37" s="15" t="s">
        <v>18</v>
      </c>
      <c r="C37" s="10"/>
      <c r="D37" s="10"/>
      <c r="E37" s="10"/>
      <c r="F37" s="12"/>
      <c r="H37" s="154">
        <v>-916345</v>
      </c>
      <c r="I37" s="31"/>
      <c r="J37" s="5">
        <v>1431605</v>
      </c>
      <c r="K37" s="139"/>
      <c r="L37" s="154">
        <v>-919032</v>
      </c>
      <c r="M37" s="5"/>
      <c r="N37" s="5">
        <v>1429525</v>
      </c>
    </row>
    <row r="38" spans="1:14" ht="15.95" customHeight="1">
      <c r="B38" s="17" t="s">
        <v>124</v>
      </c>
      <c r="C38" s="10"/>
      <c r="D38" s="10"/>
      <c r="E38" s="2"/>
      <c r="F38" s="9">
        <v>25</v>
      </c>
      <c r="G38" s="8"/>
      <c r="H38" s="150">
        <v>-3247833</v>
      </c>
      <c r="I38" s="5"/>
      <c r="J38" s="7">
        <v>-16816033</v>
      </c>
      <c r="K38" s="141"/>
      <c r="L38" s="150">
        <v>-3247833</v>
      </c>
      <c r="M38" s="5"/>
      <c r="N38" s="7">
        <v>-16816033</v>
      </c>
    </row>
    <row r="39" spans="1:14" ht="6" customHeight="1">
      <c r="C39" s="10"/>
      <c r="D39" s="10"/>
      <c r="E39" s="10"/>
      <c r="F39" s="12"/>
      <c r="H39" s="157"/>
      <c r="I39" s="31"/>
      <c r="J39" s="31"/>
      <c r="K39" s="31"/>
      <c r="L39" s="157"/>
      <c r="M39" s="122"/>
      <c r="N39" s="31"/>
    </row>
    <row r="40" spans="1:14" ht="15.95" customHeight="1">
      <c r="A40" s="58" t="s">
        <v>210</v>
      </c>
      <c r="F40" s="12"/>
      <c r="H40" s="179">
        <f>SUM(H28:H38)</f>
        <v>63539005</v>
      </c>
      <c r="I40" s="5"/>
      <c r="J40" s="54">
        <f>SUM(J28:J38)</f>
        <v>329965393</v>
      </c>
      <c r="K40" s="5"/>
      <c r="L40" s="179">
        <f>SUM(L28:L38)</f>
        <v>66392100</v>
      </c>
      <c r="M40" s="5"/>
      <c r="N40" s="54">
        <f>SUM(N28:N38)</f>
        <v>329213270</v>
      </c>
    </row>
    <row r="41" spans="1:14" ht="15.95" customHeight="1">
      <c r="A41" s="1" t="s">
        <v>72</v>
      </c>
      <c r="F41" s="12"/>
      <c r="H41" s="179">
        <v>-1937042</v>
      </c>
      <c r="I41" s="5"/>
      <c r="J41" s="54">
        <v>-1793496</v>
      </c>
      <c r="K41" s="5"/>
      <c r="L41" s="179">
        <v>-1936792</v>
      </c>
      <c r="M41" s="5"/>
      <c r="N41" s="54">
        <v>-1793496</v>
      </c>
    </row>
    <row r="42" spans="1:14" s="8" customFormat="1" ht="15.95" customHeight="1">
      <c r="A42" s="17" t="s">
        <v>41</v>
      </c>
      <c r="C42" s="2"/>
      <c r="D42" s="2"/>
      <c r="E42" s="2"/>
      <c r="F42" s="18"/>
      <c r="H42" s="150">
        <v>-16001998</v>
      </c>
      <c r="I42" s="5"/>
      <c r="J42" s="7">
        <v>-168058</v>
      </c>
      <c r="K42" s="5"/>
      <c r="L42" s="150">
        <v>-15987261</v>
      </c>
      <c r="M42" s="127"/>
      <c r="N42" s="7">
        <v>-39103</v>
      </c>
    </row>
    <row r="43" spans="1:14" s="8" customFormat="1" ht="6" customHeight="1">
      <c r="C43" s="2"/>
      <c r="D43" s="2"/>
      <c r="E43" s="2"/>
      <c r="F43" s="18"/>
      <c r="H43" s="154"/>
      <c r="I43" s="5"/>
      <c r="J43" s="5"/>
      <c r="K43" s="5"/>
      <c r="L43" s="154"/>
      <c r="M43" s="5"/>
      <c r="N43" s="5"/>
    </row>
    <row r="44" spans="1:14" ht="15.95" customHeight="1">
      <c r="A44" s="19" t="s">
        <v>136</v>
      </c>
      <c r="C44" s="10"/>
      <c r="D44" s="10"/>
      <c r="E44" s="10"/>
      <c r="F44" s="12"/>
      <c r="H44" s="177">
        <f>SUM(H40:H42)</f>
        <v>45599965</v>
      </c>
      <c r="I44" s="5"/>
      <c r="J44" s="55">
        <f>SUM(J40:J42)</f>
        <v>328003839</v>
      </c>
      <c r="K44" s="5"/>
      <c r="L44" s="177">
        <f>SUM(L40:L42)</f>
        <v>48468047</v>
      </c>
      <c r="M44" s="5"/>
      <c r="N44" s="55">
        <f>SUM(N40:N42)</f>
        <v>327380671</v>
      </c>
    </row>
    <row r="45" spans="1:14" ht="8.1" customHeight="1">
      <c r="A45" s="11"/>
      <c r="C45" s="10"/>
      <c r="D45" s="10"/>
      <c r="E45" s="10"/>
      <c r="F45" s="12"/>
      <c r="H45" s="154"/>
      <c r="I45" s="5"/>
      <c r="J45" s="5"/>
      <c r="K45" s="5"/>
      <c r="L45" s="154"/>
      <c r="M45" s="5"/>
      <c r="N45" s="5"/>
    </row>
    <row r="46" spans="1:14" ht="15.95" customHeight="1">
      <c r="A46" s="16" t="s">
        <v>42</v>
      </c>
      <c r="B46" s="10"/>
      <c r="C46" s="10"/>
      <c r="D46" s="10"/>
      <c r="E46" s="10"/>
      <c r="H46" s="154"/>
      <c r="I46" s="5"/>
      <c r="J46" s="5"/>
      <c r="K46" s="5"/>
      <c r="L46" s="154"/>
      <c r="M46" s="5"/>
      <c r="N46" s="5"/>
    </row>
    <row r="47" spans="1:14" ht="15.95" customHeight="1">
      <c r="A47" s="17" t="s">
        <v>186</v>
      </c>
      <c r="B47" s="10"/>
      <c r="C47" s="10"/>
      <c r="D47" s="10"/>
      <c r="E47" s="10"/>
      <c r="H47" s="154"/>
      <c r="I47" s="5"/>
      <c r="J47" s="5"/>
      <c r="K47" s="5"/>
      <c r="L47" s="154"/>
      <c r="M47" s="5"/>
      <c r="N47" s="5"/>
    </row>
    <row r="48" spans="1:14" ht="15.95" customHeight="1">
      <c r="A48" s="17"/>
      <c r="B48" s="204" t="s">
        <v>187</v>
      </c>
      <c r="C48" s="204"/>
      <c r="D48" s="204"/>
      <c r="E48" s="204"/>
      <c r="H48" s="183">
        <v>-265860898</v>
      </c>
      <c r="J48" s="142">
        <v>-32322326</v>
      </c>
      <c r="L48" s="183">
        <v>-265852298</v>
      </c>
      <c r="M48" s="143"/>
      <c r="N48" s="142">
        <v>-32322326</v>
      </c>
    </row>
    <row r="49" spans="1:14" s="8" customFormat="1" ht="15.95" customHeight="1">
      <c r="A49" s="17" t="s">
        <v>70</v>
      </c>
      <c r="F49" s="13"/>
      <c r="G49" s="1"/>
      <c r="H49" s="154">
        <v>-794452</v>
      </c>
      <c r="I49" s="5"/>
      <c r="J49" s="5">
        <v>-16800</v>
      </c>
      <c r="K49" s="5"/>
      <c r="L49" s="154">
        <v>-794452</v>
      </c>
      <c r="M49" s="5"/>
      <c r="N49" s="5">
        <v>-16800</v>
      </c>
    </row>
    <row r="50" spans="1:14" s="8" customFormat="1" ht="15.95" customHeight="1">
      <c r="A50" s="15" t="s">
        <v>188</v>
      </c>
      <c r="B50" s="10"/>
      <c r="C50" s="10"/>
      <c r="D50" s="10"/>
      <c r="E50" s="10"/>
      <c r="H50" s="154">
        <v>671907</v>
      </c>
      <c r="I50" s="5"/>
      <c r="J50" s="5">
        <v>677597</v>
      </c>
      <c r="K50" s="5"/>
      <c r="L50" s="154">
        <v>671907</v>
      </c>
      <c r="M50" s="5"/>
      <c r="N50" s="5">
        <v>677597</v>
      </c>
    </row>
    <row r="51" spans="1:14" ht="15.95" customHeight="1">
      <c r="A51" s="15" t="s">
        <v>71</v>
      </c>
      <c r="B51" s="10"/>
      <c r="C51" s="10"/>
      <c r="D51" s="10"/>
      <c r="E51" s="10"/>
      <c r="H51" s="150">
        <v>138060</v>
      </c>
      <c r="I51" s="5"/>
      <c r="J51" s="7">
        <v>459974</v>
      </c>
      <c r="K51" s="5"/>
      <c r="L51" s="150">
        <v>129663</v>
      </c>
      <c r="M51" s="5"/>
      <c r="N51" s="7">
        <v>445380</v>
      </c>
    </row>
    <row r="52" spans="1:14" s="8" customFormat="1" ht="6" customHeight="1">
      <c r="F52" s="13"/>
      <c r="H52" s="184"/>
      <c r="I52" s="6"/>
      <c r="J52" s="6"/>
      <c r="K52" s="6"/>
      <c r="L52" s="184"/>
      <c r="M52" s="6"/>
      <c r="N52" s="6"/>
    </row>
    <row r="53" spans="1:14" ht="15.95" customHeight="1">
      <c r="A53" s="16" t="s">
        <v>43</v>
      </c>
      <c r="H53" s="177">
        <f>SUM(H48:H52)</f>
        <v>-265845383</v>
      </c>
      <c r="I53" s="5"/>
      <c r="J53" s="55">
        <f>SUM(J48:J52)</f>
        <v>-31201555</v>
      </c>
      <c r="K53" s="5"/>
      <c r="L53" s="177">
        <f>SUM(L48:L52)</f>
        <v>-265845180</v>
      </c>
      <c r="M53" s="5"/>
      <c r="N53" s="55">
        <f>SUM(N48:N52)</f>
        <v>-31216149</v>
      </c>
    </row>
    <row r="54" spans="1:14" ht="13.5" customHeight="1">
      <c r="A54" s="16"/>
      <c r="H54" s="54"/>
      <c r="I54" s="5"/>
      <c r="J54" s="54"/>
      <c r="K54" s="5"/>
      <c r="L54" s="54"/>
      <c r="M54" s="5"/>
      <c r="N54" s="54"/>
    </row>
    <row r="55" spans="1:14" ht="21.95" customHeight="1">
      <c r="A55" s="128" t="str">
        <f>+EQ_Comp10!A38</f>
        <v>The accompanying notes are an integral part of these consolidated and separate financial statements.</v>
      </c>
      <c r="B55" s="23"/>
      <c r="C55" s="25"/>
      <c r="D55" s="25"/>
      <c r="E55" s="25"/>
      <c r="F55" s="26"/>
      <c r="G55" s="23"/>
      <c r="H55" s="7"/>
      <c r="I55" s="7"/>
      <c r="J55" s="7"/>
      <c r="K55" s="7"/>
      <c r="L55" s="55"/>
      <c r="M55" s="45"/>
      <c r="N55" s="55"/>
    </row>
    <row r="56" spans="1:14" s="8" customFormat="1" ht="16.5" customHeight="1">
      <c r="A56" s="10" t="str">
        <f>+A1</f>
        <v>Sunsweet Public Company Limited</v>
      </c>
      <c r="B56" s="2"/>
      <c r="C56" s="2"/>
      <c r="D56" s="2"/>
      <c r="E56" s="2"/>
      <c r="F56" s="9"/>
      <c r="H56" s="6"/>
      <c r="I56" s="6"/>
      <c r="J56" s="6"/>
      <c r="K56" s="6"/>
      <c r="L56" s="51"/>
      <c r="M56" s="43"/>
      <c r="N56" s="51"/>
    </row>
    <row r="57" spans="1:14" s="8" customFormat="1" ht="16.5" customHeight="1">
      <c r="A57" s="36" t="s">
        <v>73</v>
      </c>
      <c r="B57" s="10"/>
      <c r="C57" s="10"/>
      <c r="D57" s="2"/>
      <c r="E57" s="2"/>
      <c r="F57" s="9"/>
      <c r="H57" s="6"/>
      <c r="I57" s="6"/>
      <c r="J57" s="6"/>
      <c r="K57" s="6"/>
      <c r="L57" s="51"/>
      <c r="M57" s="43"/>
      <c r="N57" s="51"/>
    </row>
    <row r="58" spans="1:14" s="8" customFormat="1" ht="16.5" customHeight="1">
      <c r="A58" s="34" t="str">
        <f>A3</f>
        <v>For the year ended 31 December 2021</v>
      </c>
      <c r="B58" s="34"/>
      <c r="C58" s="34"/>
      <c r="D58" s="25"/>
      <c r="E58" s="25"/>
      <c r="F58" s="24"/>
      <c r="G58" s="23"/>
      <c r="H58" s="33"/>
      <c r="I58" s="33"/>
      <c r="J58" s="33"/>
      <c r="K58" s="33"/>
      <c r="L58" s="52"/>
      <c r="M58" s="42"/>
      <c r="N58" s="52"/>
    </row>
    <row r="59" spans="1:14" s="8" customFormat="1" ht="16.5" customHeight="1">
      <c r="A59" s="35"/>
      <c r="B59" s="35"/>
      <c r="C59" s="35"/>
      <c r="D59" s="2"/>
      <c r="E59" s="2"/>
      <c r="F59" s="9"/>
      <c r="H59" s="6"/>
      <c r="I59" s="6"/>
      <c r="J59" s="6"/>
      <c r="K59" s="6"/>
      <c r="L59" s="51"/>
      <c r="M59" s="43"/>
      <c r="N59" s="51"/>
    </row>
    <row r="60" spans="1:14" s="8" customFormat="1" ht="16.5" customHeight="1">
      <c r="F60" s="9"/>
      <c r="H60" s="6"/>
      <c r="I60" s="6"/>
      <c r="J60" s="6"/>
      <c r="K60" s="6"/>
      <c r="L60" s="51"/>
      <c r="M60" s="43"/>
      <c r="N60" s="51"/>
    </row>
    <row r="61" spans="1:14" s="8" customFormat="1" ht="16.5" customHeight="1">
      <c r="F61" s="9"/>
      <c r="H61" s="217" t="s">
        <v>49</v>
      </c>
      <c r="I61" s="217"/>
      <c r="J61" s="217"/>
      <c r="K61" s="27"/>
      <c r="L61" s="209" t="s">
        <v>50</v>
      </c>
      <c r="M61" s="209"/>
      <c r="N61" s="209"/>
    </row>
    <row r="62" spans="1:14" s="8" customFormat="1" ht="16.5" customHeight="1">
      <c r="F62" s="40"/>
      <c r="G62" s="1"/>
      <c r="H62" s="210" t="s">
        <v>63</v>
      </c>
      <c r="I62" s="210"/>
      <c r="J62" s="210"/>
      <c r="K62" s="28"/>
      <c r="L62" s="210" t="s">
        <v>63</v>
      </c>
      <c r="M62" s="210"/>
      <c r="N62" s="210"/>
    </row>
    <row r="63" spans="1:14" ht="16.5" customHeight="1">
      <c r="E63" s="1" t="s">
        <v>1</v>
      </c>
      <c r="F63" s="40"/>
      <c r="H63" s="30" t="s">
        <v>144</v>
      </c>
      <c r="I63" s="29"/>
      <c r="J63" s="30" t="s">
        <v>115</v>
      </c>
      <c r="K63" s="29"/>
      <c r="L63" s="30" t="s">
        <v>144</v>
      </c>
      <c r="M63" s="29"/>
      <c r="N63" s="30" t="s">
        <v>115</v>
      </c>
    </row>
    <row r="64" spans="1:14" ht="16.5" customHeight="1">
      <c r="F64" s="39" t="s">
        <v>10</v>
      </c>
      <c r="H64" s="44" t="s">
        <v>9</v>
      </c>
      <c r="I64" s="29"/>
      <c r="J64" s="44" t="s">
        <v>9</v>
      </c>
      <c r="K64" s="29"/>
      <c r="L64" s="44" t="s">
        <v>9</v>
      </c>
      <c r="M64" s="29"/>
      <c r="N64" s="44" t="s">
        <v>9</v>
      </c>
    </row>
    <row r="65" spans="1:14" ht="16.5" customHeight="1">
      <c r="A65" s="10" t="s">
        <v>44</v>
      </c>
      <c r="B65" s="10"/>
      <c r="C65" s="10"/>
      <c r="D65" s="10"/>
      <c r="E65" s="10"/>
      <c r="H65" s="154"/>
      <c r="I65" s="5"/>
      <c r="J65" s="5"/>
      <c r="K65" s="5"/>
      <c r="L65" s="154"/>
      <c r="M65" s="5"/>
      <c r="N65" s="5"/>
    </row>
    <row r="66" spans="1:14" ht="16.5" customHeight="1">
      <c r="A66" s="1" t="s">
        <v>211</v>
      </c>
      <c r="B66" s="10"/>
      <c r="C66" s="10"/>
      <c r="D66" s="10"/>
      <c r="E66" s="10"/>
      <c r="H66" s="154"/>
      <c r="I66" s="5"/>
      <c r="J66" s="5"/>
      <c r="K66" s="5"/>
      <c r="L66" s="154"/>
      <c r="M66" s="144"/>
      <c r="N66" s="5"/>
    </row>
    <row r="67" spans="1:14" ht="16.5" customHeight="1">
      <c r="B67" s="14" t="s">
        <v>17</v>
      </c>
      <c r="D67" s="10"/>
      <c r="E67" s="10"/>
      <c r="F67" s="12">
        <v>22.1</v>
      </c>
      <c r="H67" s="154">
        <v>779408587</v>
      </c>
      <c r="I67" s="5"/>
      <c r="J67" s="5">
        <v>268310415</v>
      </c>
      <c r="K67" s="5"/>
      <c r="L67" s="154">
        <v>779408587</v>
      </c>
      <c r="M67" s="144"/>
      <c r="N67" s="5">
        <v>268310415</v>
      </c>
    </row>
    <row r="68" spans="1:14" ht="16.5" customHeight="1">
      <c r="A68" s="14" t="s">
        <v>108</v>
      </c>
      <c r="B68" s="14"/>
      <c r="C68" s="14"/>
      <c r="D68" s="204"/>
      <c r="E68" s="204"/>
      <c r="F68" s="12"/>
      <c r="H68" s="154"/>
      <c r="I68" s="5"/>
      <c r="J68" s="5"/>
      <c r="K68" s="5"/>
      <c r="L68" s="154"/>
      <c r="M68" s="5"/>
      <c r="N68" s="5"/>
    </row>
    <row r="69" spans="1:14" ht="16.5" customHeight="1">
      <c r="A69" s="14"/>
      <c r="B69" s="14" t="s">
        <v>17</v>
      </c>
      <c r="D69" s="10"/>
      <c r="E69" s="10"/>
      <c r="F69" s="12">
        <v>22.1</v>
      </c>
      <c r="H69" s="154">
        <v>-769408587</v>
      </c>
      <c r="I69" s="5"/>
      <c r="J69" s="5">
        <v>-481880638</v>
      </c>
      <c r="K69" s="5"/>
      <c r="L69" s="154">
        <v>-769408587</v>
      </c>
      <c r="M69" s="5"/>
      <c r="N69" s="5">
        <v>-481880638</v>
      </c>
    </row>
    <row r="70" spans="1:14" ht="16.5" customHeight="1">
      <c r="A70" s="14" t="s">
        <v>214</v>
      </c>
      <c r="B70" s="14"/>
      <c r="C70" s="14"/>
      <c r="D70" s="204"/>
      <c r="E70" s="204"/>
      <c r="H70" s="154">
        <v>-6731687</v>
      </c>
      <c r="I70" s="5"/>
      <c r="J70" s="5">
        <v>-7921057</v>
      </c>
      <c r="K70" s="5"/>
      <c r="L70" s="154">
        <v>-6731687</v>
      </c>
      <c r="M70" s="5"/>
      <c r="N70" s="5">
        <v>-7921057</v>
      </c>
    </row>
    <row r="71" spans="1:14" ht="16.5" customHeight="1">
      <c r="A71" s="14" t="s">
        <v>215</v>
      </c>
      <c r="B71" s="14"/>
      <c r="C71" s="14"/>
      <c r="D71" s="204"/>
      <c r="E71" s="204"/>
      <c r="H71" s="154"/>
      <c r="I71" s="5"/>
      <c r="J71" s="5"/>
      <c r="K71" s="5"/>
      <c r="L71" s="154"/>
      <c r="M71" s="5"/>
      <c r="N71" s="5"/>
    </row>
    <row r="72" spans="1:14" ht="16.5" customHeight="1">
      <c r="A72" s="14"/>
      <c r="B72" s="14" t="s">
        <v>216</v>
      </c>
      <c r="C72" s="14"/>
      <c r="D72" s="204"/>
      <c r="E72" s="204"/>
      <c r="F72" s="12">
        <v>22.2</v>
      </c>
      <c r="H72" s="154">
        <v>27300000</v>
      </c>
      <c r="I72" s="5"/>
      <c r="J72" s="5">
        <v>0</v>
      </c>
      <c r="K72" s="5"/>
      <c r="L72" s="154">
        <v>27300000</v>
      </c>
      <c r="M72" s="5"/>
      <c r="N72" s="5">
        <v>0</v>
      </c>
    </row>
    <row r="73" spans="1:14" ht="16.5" customHeight="1">
      <c r="A73" s="14" t="s">
        <v>189</v>
      </c>
      <c r="B73" s="14"/>
      <c r="C73" s="14"/>
      <c r="D73" s="204"/>
      <c r="E73" s="204"/>
      <c r="H73" s="205"/>
      <c r="I73" s="204"/>
      <c r="J73" s="204"/>
      <c r="K73" s="204"/>
      <c r="L73" s="205"/>
      <c r="M73" s="204"/>
      <c r="N73" s="204"/>
    </row>
    <row r="74" spans="1:14" ht="16.5" customHeight="1">
      <c r="A74" s="14"/>
      <c r="B74" s="14" t="s">
        <v>216</v>
      </c>
      <c r="C74" s="14"/>
      <c r="D74" s="204"/>
      <c r="E74" s="204"/>
      <c r="F74" s="12">
        <v>22.2</v>
      </c>
      <c r="H74" s="154">
        <v>-4715000</v>
      </c>
      <c r="I74" s="5"/>
      <c r="J74" s="5">
        <v>-3600000</v>
      </c>
      <c r="K74" s="5"/>
      <c r="L74" s="154">
        <v>-4715000</v>
      </c>
      <c r="M74" s="5"/>
      <c r="N74" s="5">
        <v>-3600000</v>
      </c>
    </row>
    <row r="75" spans="1:14" ht="16.5" customHeight="1">
      <c r="A75" s="14" t="s">
        <v>191</v>
      </c>
      <c r="B75" s="14"/>
      <c r="C75" s="14"/>
      <c r="D75" s="204"/>
      <c r="E75" s="204"/>
      <c r="F75" s="13">
        <v>28</v>
      </c>
      <c r="H75" s="150">
        <v>-85754109</v>
      </c>
      <c r="I75" s="5"/>
      <c r="J75" s="7">
        <v>-21500000</v>
      </c>
      <c r="K75" s="5"/>
      <c r="L75" s="150">
        <v>-85754109</v>
      </c>
      <c r="M75" s="5"/>
      <c r="N75" s="7">
        <v>-21500000</v>
      </c>
    </row>
    <row r="76" spans="1:14" ht="16.5" customHeight="1">
      <c r="H76" s="154"/>
      <c r="I76" s="5"/>
      <c r="J76" s="5"/>
      <c r="K76" s="5"/>
      <c r="L76" s="154"/>
      <c r="M76" s="5"/>
      <c r="N76" s="5"/>
    </row>
    <row r="77" spans="1:14" ht="16.5" customHeight="1">
      <c r="A77" s="19" t="s">
        <v>190</v>
      </c>
      <c r="B77" s="10"/>
      <c r="H77" s="177">
        <f>SUM(H67:H75)</f>
        <v>-59900796</v>
      </c>
      <c r="I77" s="5"/>
      <c r="J77" s="55">
        <f>SUM(J67:J75)</f>
        <v>-246591280</v>
      </c>
      <c r="K77" s="5"/>
      <c r="L77" s="177">
        <f>SUM(L67:L75)</f>
        <v>-59900796</v>
      </c>
      <c r="M77" s="5"/>
      <c r="N77" s="55">
        <f>SUM(N67:N75)</f>
        <v>-246591280</v>
      </c>
    </row>
    <row r="78" spans="1:14" ht="12.95" customHeight="1">
      <c r="H78" s="154"/>
      <c r="I78" s="5"/>
      <c r="J78" s="5"/>
      <c r="K78" s="5"/>
      <c r="L78" s="154"/>
      <c r="M78" s="5"/>
      <c r="N78" s="5"/>
    </row>
    <row r="79" spans="1:14" ht="12.95" customHeight="1">
      <c r="A79" s="19" t="s">
        <v>192</v>
      </c>
      <c r="H79" s="154"/>
      <c r="I79" s="5"/>
      <c r="J79" s="5"/>
      <c r="K79" s="5"/>
      <c r="L79" s="154"/>
      <c r="M79" s="5"/>
      <c r="N79" s="5"/>
    </row>
    <row r="80" spans="1:14" ht="16.5" customHeight="1">
      <c r="A80" s="19"/>
      <c r="B80" s="10" t="s">
        <v>193</v>
      </c>
      <c r="H80" s="154">
        <f>SUM(H77,H53,H44)</f>
        <v>-280146214</v>
      </c>
      <c r="I80" s="5"/>
      <c r="J80" s="5">
        <f>SUM(J77,J53,J44)</f>
        <v>50211004</v>
      </c>
      <c r="K80" s="5"/>
      <c r="L80" s="154">
        <f>SUM(L77,L53,L44)</f>
        <v>-277277929</v>
      </c>
      <c r="M80" s="5"/>
      <c r="N80" s="5">
        <f>SUM(N77,N53,N44)</f>
        <v>49573242</v>
      </c>
    </row>
    <row r="81" spans="1:14" ht="16.5" customHeight="1">
      <c r="A81" s="14" t="s">
        <v>139</v>
      </c>
      <c r="H81" s="154"/>
      <c r="I81" s="5"/>
      <c r="J81" s="5"/>
      <c r="K81" s="5"/>
      <c r="L81" s="154"/>
      <c r="M81" s="5"/>
      <c r="N81" s="5"/>
    </row>
    <row r="82" spans="1:14" ht="16.5" customHeight="1">
      <c r="A82" s="14"/>
      <c r="B82" s="1" t="s">
        <v>140</v>
      </c>
      <c r="H82" s="150">
        <v>293562253</v>
      </c>
      <c r="I82" s="5"/>
      <c r="J82" s="7">
        <v>243351249</v>
      </c>
      <c r="K82" s="5"/>
      <c r="L82" s="150">
        <v>291134515</v>
      </c>
      <c r="M82" s="5"/>
      <c r="N82" s="7">
        <v>241561273</v>
      </c>
    </row>
    <row r="83" spans="1:14" ht="16.5" customHeight="1">
      <c r="H83" s="154"/>
      <c r="I83" s="5"/>
      <c r="J83" s="5"/>
      <c r="K83" s="5"/>
      <c r="L83" s="154"/>
      <c r="M83" s="5"/>
      <c r="N83" s="5"/>
    </row>
    <row r="84" spans="1:14" ht="16.5" customHeight="1">
      <c r="A84" s="20" t="s">
        <v>137</v>
      </c>
      <c r="H84" s="159"/>
      <c r="I84" s="1"/>
      <c r="J84" s="1"/>
      <c r="K84" s="1"/>
      <c r="L84" s="159"/>
      <c r="M84" s="1"/>
      <c r="N84" s="1"/>
    </row>
    <row r="85" spans="1:14" ht="16.5" customHeight="1" thickBot="1">
      <c r="A85" s="20"/>
      <c r="B85" s="10" t="s">
        <v>138</v>
      </c>
      <c r="H85" s="178">
        <f>SUM(H80:H82)</f>
        <v>13416039</v>
      </c>
      <c r="I85" s="31"/>
      <c r="J85" s="129">
        <f>SUM(J80:J82)</f>
        <v>293562253</v>
      </c>
      <c r="K85" s="31"/>
      <c r="L85" s="178">
        <f>SUM(L80:L82)</f>
        <v>13856586</v>
      </c>
      <c r="M85" s="31"/>
      <c r="N85" s="129">
        <f>SUM(N80:N82)</f>
        <v>291134515</v>
      </c>
    </row>
    <row r="86" spans="1:14" ht="16.5" customHeight="1" thickTop="1">
      <c r="A86" s="20"/>
      <c r="B86" s="10"/>
      <c r="H86" s="179"/>
      <c r="I86" s="31"/>
      <c r="J86" s="54"/>
      <c r="K86" s="31"/>
      <c r="L86" s="179"/>
      <c r="M86" s="31"/>
      <c r="N86" s="54"/>
    </row>
    <row r="87" spans="1:14" ht="16.5" customHeight="1">
      <c r="A87" s="20" t="s">
        <v>194</v>
      </c>
      <c r="B87" s="10"/>
      <c r="H87" s="179"/>
      <c r="I87" s="31"/>
      <c r="J87" s="54"/>
      <c r="K87" s="31"/>
      <c r="L87" s="179"/>
      <c r="M87" s="31"/>
      <c r="N87" s="54"/>
    </row>
    <row r="88" spans="1:14" ht="16.5" customHeight="1">
      <c r="A88" s="20"/>
      <c r="B88" s="10" t="s">
        <v>195</v>
      </c>
      <c r="H88" s="179"/>
      <c r="I88" s="31"/>
      <c r="J88" s="54"/>
      <c r="K88" s="31"/>
      <c r="L88" s="179"/>
      <c r="M88" s="31"/>
      <c r="N88" s="54"/>
    </row>
    <row r="89" spans="1:14" ht="16.5" customHeight="1">
      <c r="A89" s="207" t="s">
        <v>5</v>
      </c>
      <c r="B89" s="10"/>
      <c r="H89" s="179">
        <v>14323709</v>
      </c>
      <c r="I89" s="31"/>
      <c r="J89" s="54">
        <v>293562253</v>
      </c>
      <c r="K89" s="31"/>
      <c r="L89" s="179">
        <v>13856586</v>
      </c>
      <c r="M89" s="31"/>
      <c r="N89" s="54">
        <v>291134515</v>
      </c>
    </row>
    <row r="90" spans="1:14" ht="16.5" customHeight="1">
      <c r="A90" s="207" t="s">
        <v>196</v>
      </c>
      <c r="B90" s="10"/>
      <c r="F90" s="12">
        <v>22.1</v>
      </c>
      <c r="H90" s="177">
        <v>-907670</v>
      </c>
      <c r="I90" s="31"/>
      <c r="J90" s="55">
        <v>0</v>
      </c>
      <c r="K90" s="31"/>
      <c r="L90" s="177">
        <v>0</v>
      </c>
      <c r="M90" s="31"/>
      <c r="N90" s="55">
        <v>0</v>
      </c>
    </row>
    <row r="91" spans="1:14" ht="16.5" customHeight="1">
      <c r="A91" s="20"/>
      <c r="B91" s="10"/>
      <c r="H91" s="179"/>
      <c r="I91" s="31"/>
      <c r="J91" s="54"/>
      <c r="K91" s="31"/>
      <c r="L91" s="179"/>
      <c r="M91" s="31"/>
      <c r="N91" s="54"/>
    </row>
    <row r="92" spans="1:14" ht="16.5" customHeight="1" thickBot="1">
      <c r="A92" s="20" t="s">
        <v>197</v>
      </c>
      <c r="H92" s="178">
        <f>SUM(H89:H90)</f>
        <v>13416039</v>
      </c>
      <c r="I92" s="31"/>
      <c r="J92" s="129">
        <f>SUM(J89:J90)</f>
        <v>293562253</v>
      </c>
      <c r="K92" s="31"/>
      <c r="L92" s="178">
        <f>SUM(L89:L90)</f>
        <v>13856586</v>
      </c>
      <c r="M92" s="31"/>
      <c r="N92" s="129">
        <f>SUM(N89:N90)</f>
        <v>291134515</v>
      </c>
    </row>
    <row r="93" spans="1:14" ht="16.5" customHeight="1" thickTop="1">
      <c r="A93" s="20"/>
      <c r="H93" s="179"/>
      <c r="I93" s="31"/>
      <c r="J93" s="54"/>
      <c r="K93" s="31"/>
      <c r="L93" s="179"/>
      <c r="M93" s="31"/>
      <c r="N93" s="54"/>
    </row>
    <row r="94" spans="1:14" s="8" customFormat="1" ht="16.5" customHeight="1">
      <c r="A94" s="19" t="s">
        <v>114</v>
      </c>
      <c r="D94" s="21"/>
      <c r="E94" s="21"/>
      <c r="F94" s="21"/>
      <c r="G94" s="21"/>
      <c r="H94" s="180"/>
      <c r="I94" s="56"/>
      <c r="J94" s="56"/>
      <c r="K94" s="56"/>
      <c r="L94" s="180"/>
      <c r="M94" s="57"/>
      <c r="N94" s="56"/>
    </row>
    <row r="95" spans="1:14" s="8" customFormat="1" ht="16.5" customHeight="1">
      <c r="D95" s="21"/>
      <c r="E95" s="21"/>
      <c r="F95" s="21"/>
      <c r="G95" s="21"/>
      <c r="H95" s="180"/>
      <c r="I95" s="56"/>
      <c r="J95" s="56"/>
      <c r="K95" s="56"/>
      <c r="L95" s="180"/>
      <c r="M95" s="57"/>
      <c r="N95" s="56"/>
    </row>
    <row r="96" spans="1:14" s="8" customFormat="1" ht="16.5" customHeight="1">
      <c r="A96" s="38" t="s">
        <v>198</v>
      </c>
      <c r="B96" s="22"/>
      <c r="D96" s="21"/>
      <c r="E96" s="21"/>
      <c r="F96" s="21"/>
      <c r="G96" s="21"/>
      <c r="H96" s="154">
        <v>3221380</v>
      </c>
      <c r="I96" s="5"/>
      <c r="J96" s="5">
        <v>10721988</v>
      </c>
      <c r="K96" s="5"/>
      <c r="L96" s="154">
        <v>3221380</v>
      </c>
      <c r="M96" s="5"/>
      <c r="N96" s="5">
        <v>10721988</v>
      </c>
    </row>
    <row r="97" spans="1:14" s="8" customFormat="1" ht="16.5" customHeight="1">
      <c r="A97" s="38" t="s">
        <v>199</v>
      </c>
      <c r="B97" s="22"/>
      <c r="D97" s="21"/>
      <c r="E97" s="21"/>
      <c r="F97" s="21"/>
      <c r="G97" s="21"/>
      <c r="H97" s="154">
        <v>5829682</v>
      </c>
      <c r="I97" s="5"/>
      <c r="J97" s="5">
        <v>4885000</v>
      </c>
      <c r="K97" s="5"/>
      <c r="L97" s="154">
        <v>5829682</v>
      </c>
      <c r="M97" s="5"/>
      <c r="N97" s="5">
        <v>4885000</v>
      </c>
    </row>
    <row r="98" spans="1:14" s="8" customFormat="1" ht="16.5" customHeight="1">
      <c r="A98" s="38" t="s">
        <v>200</v>
      </c>
      <c r="B98" s="22"/>
      <c r="D98" s="21"/>
      <c r="E98" s="21"/>
      <c r="F98" s="208">
        <v>28</v>
      </c>
      <c r="G98" s="21"/>
      <c r="H98" s="181">
        <v>107498713</v>
      </c>
      <c r="J98" s="54">
        <v>0</v>
      </c>
      <c r="L98" s="181">
        <v>107498713</v>
      </c>
      <c r="N98" s="54">
        <v>0</v>
      </c>
    </row>
    <row r="99" spans="1:14" s="8" customFormat="1" ht="16.5" customHeight="1">
      <c r="A99" s="38" t="s">
        <v>220</v>
      </c>
      <c r="B99" s="22"/>
      <c r="D99" s="21"/>
      <c r="E99" s="21"/>
      <c r="F99" s="208"/>
      <c r="G99" s="21"/>
      <c r="H99" s="181">
        <v>239891</v>
      </c>
      <c r="J99" s="54">
        <v>0</v>
      </c>
      <c r="L99" s="181">
        <v>239891</v>
      </c>
      <c r="N99" s="54">
        <v>0</v>
      </c>
    </row>
    <row r="100" spans="1:14" s="8" customFormat="1" ht="16.5" customHeight="1">
      <c r="C100" s="38"/>
      <c r="F100" s="21"/>
      <c r="G100" s="21"/>
      <c r="H100" s="5"/>
      <c r="I100" s="5"/>
      <c r="J100" s="5"/>
      <c r="K100" s="5"/>
      <c r="L100" s="5"/>
      <c r="M100" s="5"/>
      <c r="N100" s="5"/>
    </row>
    <row r="101" spans="1:14" s="8" customFormat="1" ht="16.5" customHeight="1">
      <c r="C101" s="38"/>
      <c r="F101" s="21"/>
      <c r="G101" s="21"/>
      <c r="H101" s="5"/>
      <c r="I101" s="5"/>
      <c r="J101" s="5"/>
      <c r="K101" s="5"/>
      <c r="L101" s="5"/>
      <c r="M101" s="5"/>
      <c r="N101" s="5"/>
    </row>
    <row r="102" spans="1:14" s="8" customFormat="1" ht="16.5" customHeight="1">
      <c r="C102" s="38"/>
      <c r="F102" s="21"/>
      <c r="G102" s="21"/>
      <c r="H102" s="5"/>
      <c r="I102" s="5"/>
      <c r="J102" s="5"/>
      <c r="K102" s="5"/>
      <c r="L102" s="5"/>
      <c r="M102" s="5"/>
      <c r="N102" s="5"/>
    </row>
    <row r="103" spans="1:14" s="8" customFormat="1" ht="16.5" customHeight="1">
      <c r="C103" s="38"/>
      <c r="F103" s="21"/>
      <c r="G103" s="21"/>
      <c r="H103" s="5"/>
      <c r="I103" s="5"/>
      <c r="J103" s="5"/>
      <c r="K103" s="5"/>
      <c r="L103" s="5"/>
      <c r="M103" s="5"/>
      <c r="N103" s="5"/>
    </row>
    <row r="104" spans="1:14" s="8" customFormat="1" ht="17.25" customHeight="1">
      <c r="C104" s="38"/>
      <c r="F104" s="21"/>
      <c r="G104" s="21"/>
      <c r="H104" s="5"/>
      <c r="I104" s="5"/>
      <c r="J104" s="5"/>
      <c r="K104" s="5"/>
      <c r="L104" s="5"/>
      <c r="M104" s="5"/>
      <c r="N104" s="5"/>
    </row>
    <row r="105" spans="1:14" s="8" customFormat="1" ht="9.75" customHeight="1">
      <c r="C105" s="38"/>
      <c r="F105" s="21"/>
      <c r="G105" s="21"/>
      <c r="H105" s="5"/>
      <c r="I105" s="5"/>
      <c r="J105" s="5"/>
      <c r="K105" s="5"/>
      <c r="L105" s="5"/>
      <c r="M105" s="5"/>
      <c r="N105" s="5"/>
    </row>
    <row r="106" spans="1:14" ht="21.95" customHeight="1">
      <c r="A106" s="23" t="str">
        <f>+A55</f>
        <v>The accompanying notes are an integral part of these consolidated and separate financial statements.</v>
      </c>
      <c r="B106" s="23"/>
      <c r="C106" s="23"/>
      <c r="D106" s="23"/>
      <c r="E106" s="23"/>
      <c r="F106" s="24"/>
      <c r="G106" s="23"/>
      <c r="H106" s="33"/>
      <c r="I106" s="33"/>
      <c r="J106" s="33"/>
      <c r="K106" s="33"/>
      <c r="L106" s="52"/>
      <c r="M106" s="42"/>
      <c r="N106" s="52"/>
    </row>
  </sheetData>
  <mergeCells count="8">
    <mergeCell ref="L7:N7"/>
    <mergeCell ref="L62:N62"/>
    <mergeCell ref="H6:J6"/>
    <mergeCell ref="L6:N6"/>
    <mergeCell ref="H7:J7"/>
    <mergeCell ref="H61:J61"/>
    <mergeCell ref="L61:N61"/>
    <mergeCell ref="H62:J62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&amp;R&amp;"Arial,Regular"&amp;9&amp;P</oddFooter>
  </headerFooter>
  <ignoredErrors>
    <ignoredError sqref="H9:I9 K9:M9 M8 K8 I8 H8 J8 L8 N8 M63 K63 I63 K64:M64 H64:I64 H63 J64 N64 J63 L63 N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5-7</vt:lpstr>
      <vt:lpstr>PL8</vt:lpstr>
      <vt:lpstr>EQ_Conso9</vt:lpstr>
      <vt:lpstr>EQ_Comp10</vt:lpstr>
      <vt:lpstr>CF11-12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Praphensri Puttaluck</cp:lastModifiedBy>
  <cp:lastPrinted>2022-02-22T06:05:31Z</cp:lastPrinted>
  <dcterms:created xsi:type="dcterms:W3CDTF">2016-01-27T05:06:50Z</dcterms:created>
  <dcterms:modified xsi:type="dcterms:W3CDTF">2022-02-22T06:05:33Z</dcterms:modified>
</cp:coreProperties>
</file>